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105" windowWidth="14805" windowHeight="8010"/>
  </bookViews>
  <sheets>
    <sheet name="Додаток 5" sheetId="5" r:id="rId1"/>
    <sheet name="Додаток 6" sheetId="6" r:id="rId2"/>
  </sheets>
  <calcPr calcId="145621"/>
</workbook>
</file>

<file path=xl/calcChain.xml><?xml version="1.0" encoding="utf-8"?>
<calcChain xmlns="http://schemas.openxmlformats.org/spreadsheetml/2006/main">
  <c r="J257" i="6" l="1"/>
  <c r="H257" i="6" s="1"/>
  <c r="J256" i="6"/>
  <c r="H256" i="6" s="1"/>
  <c r="J249" i="6"/>
  <c r="K247" i="6"/>
  <c r="J247" i="6" s="1"/>
  <c r="I247" i="6"/>
  <c r="J246" i="6"/>
  <c r="H246" i="6" s="1"/>
  <c r="J245" i="6"/>
  <c r="H245" i="6" s="1"/>
  <c r="J244" i="6"/>
  <c r="J243" i="6"/>
  <c r="J242" i="6"/>
  <c r="H242" i="6" s="1"/>
  <c r="I222" i="6"/>
  <c r="I221" i="6"/>
  <c r="I220" i="6"/>
  <c r="I219" i="6"/>
  <c r="H218" i="6"/>
  <c r="H217" i="6" s="1"/>
  <c r="G218" i="6"/>
  <c r="I216" i="6"/>
  <c r="I215" i="6"/>
  <c r="I214" i="6"/>
  <c r="I213" i="6"/>
  <c r="I212" i="6"/>
  <c r="I211" i="6"/>
  <c r="I210" i="6"/>
  <c r="I209" i="6"/>
  <c r="I208" i="6"/>
  <c r="I207" i="6"/>
  <c r="I206" i="6"/>
  <c r="I205" i="6"/>
  <c r="H204" i="6"/>
  <c r="I204" i="6" s="1"/>
  <c r="I203" i="6"/>
  <c r="H202" i="6"/>
  <c r="H182" i="6" s="1"/>
  <c r="I201" i="6"/>
  <c r="I200" i="6"/>
  <c r="I199" i="6"/>
  <c r="I198" i="6"/>
  <c r="I197" i="6"/>
  <c r="I196" i="6"/>
  <c r="I195" i="6"/>
  <c r="I194" i="6"/>
  <c r="I193" i="6"/>
  <c r="I192" i="6"/>
  <c r="I191" i="6"/>
  <c r="I190" i="6"/>
  <c r="I189" i="6"/>
  <c r="I188" i="6"/>
  <c r="I187" i="6"/>
  <c r="I186" i="6"/>
  <c r="I185" i="6"/>
  <c r="I184" i="6"/>
  <c r="I183" i="6"/>
  <c r="G182" i="6"/>
  <c r="G181" i="6" s="1"/>
  <c r="I168" i="6"/>
  <c r="I167" i="6"/>
  <c r="I166" i="6"/>
  <c r="I165" i="6"/>
  <c r="H164" i="6"/>
  <c r="H163" i="6" s="1"/>
  <c r="G164" i="6"/>
  <c r="I162" i="6"/>
  <c r="I161" i="6"/>
  <c r="I160" i="6"/>
  <c r="I159" i="6"/>
  <c r="I158" i="6"/>
  <c r="I157" i="6"/>
  <c r="I156" i="6"/>
  <c r="I155" i="6"/>
  <c r="H154" i="6"/>
  <c r="I154" i="6" s="1"/>
  <c r="I153" i="6"/>
  <c r="H152" i="6"/>
  <c r="I152" i="6" s="1"/>
  <c r="I151" i="6"/>
  <c r="I150" i="6"/>
  <c r="H149" i="6"/>
  <c r="H148" i="6"/>
  <c r="I148" i="6" s="1"/>
  <c r="I147" i="6"/>
  <c r="I146" i="6"/>
  <c r="I145" i="6"/>
  <c r="I144" i="6"/>
  <c r="I143" i="6"/>
  <c r="I142" i="6"/>
  <c r="I141" i="6"/>
  <c r="I140" i="6"/>
  <c r="I139" i="6"/>
  <c r="I138" i="6"/>
  <c r="I137" i="6"/>
  <c r="I136" i="6"/>
  <c r="I135" i="6"/>
  <c r="I134" i="6"/>
  <c r="G133" i="6"/>
  <c r="G132" i="6" s="1"/>
  <c r="I120" i="6"/>
  <c r="I119" i="6"/>
  <c r="I118" i="6"/>
  <c r="I117" i="6"/>
  <c r="H116" i="6"/>
  <c r="H115" i="6" s="1"/>
  <c r="G116" i="6"/>
  <c r="I114" i="6"/>
  <c r="I113" i="6"/>
  <c r="I112" i="6"/>
  <c r="I111" i="6"/>
  <c r="I110" i="6"/>
  <c r="I109" i="6"/>
  <c r="I108" i="6"/>
  <c r="I107" i="6"/>
  <c r="H106" i="6"/>
  <c r="I106" i="6" s="1"/>
  <c r="I105" i="6"/>
  <c r="H104" i="6"/>
  <c r="I104" i="6" s="1"/>
  <c r="I103" i="6"/>
  <c r="I102" i="6"/>
  <c r="H101" i="6"/>
  <c r="G101" i="6"/>
  <c r="H100" i="6"/>
  <c r="I100" i="6" s="1"/>
  <c r="I99" i="6"/>
  <c r="I98" i="6"/>
  <c r="G97" i="6"/>
  <c r="I97" i="6" s="1"/>
  <c r="I96" i="6"/>
  <c r="I95" i="6"/>
  <c r="I94" i="6"/>
  <c r="I93" i="6"/>
  <c r="I92" i="6"/>
  <c r="I91" i="6"/>
  <c r="I90" i="6"/>
  <c r="I89" i="6"/>
  <c r="I88" i="6"/>
  <c r="I87" i="6"/>
  <c r="I72" i="6"/>
  <c r="I71" i="6"/>
  <c r="I70" i="6"/>
  <c r="I69" i="6"/>
  <c r="I68" i="6"/>
  <c r="I67" i="6"/>
  <c r="I66" i="6"/>
  <c r="I65" i="6"/>
  <c r="H64" i="6"/>
  <c r="I64" i="6" s="1"/>
  <c r="I63" i="6"/>
  <c r="I62" i="6"/>
  <c r="H61" i="6"/>
  <c r="G61" i="6"/>
  <c r="H60" i="6"/>
  <c r="I60" i="6" s="1"/>
  <c r="I59" i="6"/>
  <c r="G58" i="6"/>
  <c r="I58" i="6" s="1"/>
  <c r="G57" i="6"/>
  <c r="G73" i="6" s="1"/>
  <c r="H56" i="6"/>
  <c r="I56" i="6" s="1"/>
  <c r="I55" i="6"/>
  <c r="I54" i="6"/>
  <c r="I53" i="6"/>
  <c r="I52" i="6"/>
  <c r="I51" i="6"/>
  <c r="H50" i="6"/>
  <c r="I50" i="6" s="1"/>
  <c r="I49" i="6"/>
  <c r="I48" i="6"/>
  <c r="I47" i="6"/>
  <c r="H46" i="6"/>
  <c r="I46" i="6" s="1"/>
  <c r="I45" i="6"/>
  <c r="I44" i="6"/>
  <c r="I43" i="6"/>
  <c r="H29" i="6"/>
  <c r="G29" i="6"/>
  <c r="G7" i="6" s="1"/>
  <c r="G6" i="6" s="1"/>
  <c r="I28" i="6"/>
  <c r="I27" i="6"/>
  <c r="I26" i="6"/>
  <c r="I25" i="6"/>
  <c r="I24" i="6"/>
  <c r="I23" i="6"/>
  <c r="I22" i="6"/>
  <c r="I21" i="6"/>
  <c r="I20" i="6"/>
  <c r="I19" i="6"/>
  <c r="I18" i="6"/>
  <c r="I17" i="6"/>
  <c r="I16" i="6"/>
  <c r="I15" i="6"/>
  <c r="I14" i="6"/>
  <c r="I13" i="6"/>
  <c r="I12" i="6"/>
  <c r="I11" i="6"/>
  <c r="I10" i="6"/>
  <c r="I9" i="6"/>
  <c r="I8" i="6"/>
  <c r="H7" i="6"/>
  <c r="H6" i="6" s="1"/>
  <c r="I101" i="6" l="1"/>
  <c r="I218" i="6"/>
  <c r="H133" i="6"/>
  <c r="H132" i="6" s="1"/>
  <c r="H169" i="6" s="1"/>
  <c r="I29" i="6"/>
  <c r="I116" i="6"/>
  <c r="I61" i="6"/>
  <c r="H86" i="6"/>
  <c r="H85" i="6" s="1"/>
  <c r="H121" i="6" s="1"/>
  <c r="I164" i="6"/>
  <c r="H247" i="6"/>
  <c r="G42" i="6"/>
  <c r="I182" i="6"/>
  <c r="H181" i="6"/>
  <c r="I6" i="6"/>
  <c r="I133" i="6"/>
  <c r="H73" i="6"/>
  <c r="I73" i="6" s="1"/>
  <c r="I7" i="6"/>
  <c r="G86" i="6"/>
  <c r="G217" i="6"/>
  <c r="I217" i="6" s="1"/>
  <c r="H42" i="6"/>
  <c r="H41" i="6" s="1"/>
  <c r="I57" i="6"/>
  <c r="G115" i="6"/>
  <c r="I115" i="6" s="1"/>
  <c r="I149" i="6"/>
  <c r="G163" i="6"/>
  <c r="I163" i="6" s="1"/>
  <c r="I202" i="6"/>
  <c r="G223" i="6" l="1"/>
  <c r="H223" i="6"/>
  <c r="I181" i="6"/>
  <c r="I223" i="6" s="1"/>
  <c r="I132" i="6"/>
  <c r="I169" i="6" s="1"/>
  <c r="I86" i="6"/>
  <c r="G85" i="6"/>
  <c r="I42" i="6"/>
  <c r="G41" i="6"/>
  <c r="I41" i="6" s="1"/>
  <c r="G169" i="6"/>
  <c r="I85" i="6" l="1"/>
  <c r="I121" i="6" s="1"/>
  <c r="G121" i="6"/>
</calcChain>
</file>

<file path=xl/sharedStrings.xml><?xml version="1.0" encoding="utf-8"?>
<sst xmlns="http://schemas.openxmlformats.org/spreadsheetml/2006/main" count="812" uniqueCount="213">
  <si>
    <t>(код бюджету)</t>
  </si>
  <si>
    <t>Усього</t>
  </si>
  <si>
    <t>Загальний фонд</t>
  </si>
  <si>
    <t>Спеціальний фонд</t>
  </si>
  <si>
    <t>Код Функціональної класифікації видатків та кредитування бюджету</t>
  </si>
  <si>
    <t>0200000</t>
  </si>
  <si>
    <t>Виконавчий комітет Сергіївської сільської ради</t>
  </si>
  <si>
    <t>0210000</t>
  </si>
  <si>
    <t>0180</t>
  </si>
  <si>
    <t>Надання дошкільної освіти</t>
  </si>
  <si>
    <t>0921</t>
  </si>
  <si>
    <t>0213000</t>
  </si>
  <si>
    <t>Соціальний захист та соціальне забезпечення</t>
  </si>
  <si>
    <t>0213104</t>
  </si>
  <si>
    <t>0213140</t>
  </si>
  <si>
    <t>1040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</si>
  <si>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</si>
  <si>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1090</t>
  </si>
  <si>
    <t>Інші заходи у сфері соціального захисту і соціального забезпечення</t>
  </si>
  <si>
    <t>0828</t>
  </si>
  <si>
    <t>0829</t>
  </si>
  <si>
    <t>Інші заходи в галузі культури і мистецтва</t>
  </si>
  <si>
    <t>0216000</t>
  </si>
  <si>
    <t>Житлово-комунальне господарство</t>
  </si>
  <si>
    <t>0620</t>
  </si>
  <si>
    <t>Організація благоустрою населених пунктів</t>
  </si>
  <si>
    <t>0217000</t>
  </si>
  <si>
    <t>Економічна діяльність</t>
  </si>
  <si>
    <t>0217300</t>
  </si>
  <si>
    <t>Будівництво та регіональний розвиток</t>
  </si>
  <si>
    <t>0217310</t>
  </si>
  <si>
    <t>0443</t>
  </si>
  <si>
    <t>0217350</t>
  </si>
  <si>
    <t>Розроблення схем планування та забудови територій (містобудівної документації)</t>
  </si>
  <si>
    <t>0456</t>
  </si>
  <si>
    <t>0217600</t>
  </si>
  <si>
    <t>0217670</t>
  </si>
  <si>
    <t>0490</t>
  </si>
  <si>
    <t>(тис. грн.)/грн.</t>
  </si>
  <si>
    <t>Найменування головного розпорядника, відповідального виконавця, бюджетної програми або напряму видатків
згідно з типовою відомчою/ТПКВКМБ /
ТКВКБМС</t>
  </si>
  <si>
    <t>Капітальні видатки</t>
  </si>
  <si>
    <t>0111020</t>
  </si>
  <si>
    <t>0115032</t>
  </si>
  <si>
    <t>0810</t>
  </si>
  <si>
    <t>Фінансова підтримка дитячо-юнацьких спортивних шкіл фізкультурно-спортивних товариств</t>
  </si>
  <si>
    <t>0116030</t>
  </si>
  <si>
    <t>0117130</t>
  </si>
  <si>
    <t>0421</t>
  </si>
  <si>
    <t>Здійснення  заходів із землеустрою</t>
  </si>
  <si>
    <t>0117360</t>
  </si>
  <si>
    <t>0117440</t>
  </si>
  <si>
    <t>Утримання та розвиток транспортної інфраструктури</t>
  </si>
  <si>
    <t>0117670</t>
  </si>
  <si>
    <t xml:space="preserve">Всього </t>
  </si>
  <si>
    <t>Заступник селищного голови  з фінансової частини бюджету</t>
  </si>
  <si>
    <t>0100000</t>
  </si>
  <si>
    <t>Кирилівська  селищна рада</t>
  </si>
  <si>
    <t>0116013</t>
  </si>
  <si>
    <t>Забезпечення діяльності водопровідно-каналізаційного господарства</t>
  </si>
  <si>
    <t>0117363</t>
  </si>
  <si>
    <t>0117442</t>
  </si>
  <si>
    <t>0119770</t>
  </si>
  <si>
    <t>Відділ освіти та молоді Кирилівської селищної ради</t>
  </si>
  <si>
    <t>0611010</t>
  </si>
  <si>
    <t>0114081</t>
  </si>
  <si>
    <t>Забезпечення діяльності інших закладів в галузі культури і мистецтва</t>
  </si>
  <si>
    <t>0611020</t>
  </si>
  <si>
    <t>0990</t>
  </si>
  <si>
    <t>0112151</t>
  </si>
  <si>
    <t>0763</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</si>
  <si>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</si>
  <si>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</si>
  <si>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 xml:space="preserve">Найменування головного розпорядника, відповідального виконавця, бюджетної програми 
згідно з типовою програмною класифікацією видатків та кредитування місцевих бюджетів
</t>
  </si>
  <si>
    <t xml:space="preserve">Назва об’єкта відповідно  до проектно- кошторисної документації </t>
  </si>
  <si>
    <t>Строк реалізації обьєкта (рік початку і завершення)</t>
  </si>
  <si>
    <t>Загальна вартість обьєкта , грн</t>
  </si>
  <si>
    <t>Обсяг видатків бюджету розвитку,грн</t>
  </si>
  <si>
    <t>Рівень будівельної готовності обьєкта на кінець бюджетного періоду,%</t>
  </si>
  <si>
    <t>02120000</t>
  </si>
  <si>
    <t>Виконавчий комітет Сергіївсько сільської ради</t>
  </si>
  <si>
    <t>2020</t>
  </si>
  <si>
    <t>Будівництво об"єктів житлово-комунального господарства</t>
  </si>
  <si>
    <t>Виготовлення проектно-кошторисної документації будівництво свердловини с. Сергіївка вул Шевченка</t>
  </si>
  <si>
    <t>Розроблення схем планування та забудови територій ( містобудівної документації)</t>
  </si>
  <si>
    <t>Інші програми  та заходи пов"язані з економічною діяльністю</t>
  </si>
  <si>
    <t>Внески  до статутного капіталу об"єктів господарювання</t>
  </si>
  <si>
    <r>
      <t>Код програмної класифікації видатків та кредитування місцевих бюджетів</t>
    </r>
    <r>
      <rPr>
        <b/>
        <vertAlign val="superscript"/>
        <sz val="10"/>
        <rFont val="Times New Roman"/>
        <family val="1"/>
        <charset val="204"/>
      </rPr>
      <t>2</t>
    </r>
  </si>
  <si>
    <r>
      <t>Код ТПКВКМБ /
ТКВКБМС</t>
    </r>
    <r>
      <rPr>
        <b/>
        <vertAlign val="superscript"/>
        <sz val="10"/>
        <rFont val="Times New Roman"/>
        <family val="1"/>
        <charset val="204"/>
      </rPr>
      <t>3</t>
    </r>
  </si>
  <si>
    <r>
      <t>Код ФКВКБ</t>
    </r>
    <r>
      <rPr>
        <b/>
        <vertAlign val="superscript"/>
        <sz val="10"/>
        <rFont val="Times New Roman"/>
        <family val="1"/>
        <charset val="204"/>
      </rPr>
      <t>4</t>
    </r>
  </si>
  <si>
    <t>(тис. грн.)</t>
  </si>
  <si>
    <t>Додаток № 7
до рішення    від 21.12.2017 №  2    "Про бюджет об`єднаної  територіальної громади Кирилівської селищної ради  на 2018 рік"</t>
  </si>
  <si>
    <r>
      <t>Перелік місцевих (регіональних) програм, які фінансуватимуться за рахунок коштів
бюджету   об`єднаної територіальної громади Кирилівської селищної ради  у 2018 році</t>
    </r>
    <r>
      <rPr>
        <b/>
        <vertAlign val="superscript"/>
        <sz val="14"/>
        <rFont val="Times New Roman"/>
        <family val="1"/>
        <charset val="204"/>
      </rPr>
      <t>1</t>
    </r>
    <r>
      <rPr>
        <b/>
        <sz val="18"/>
        <rFont val="Times New Roman"/>
        <family val="1"/>
        <charset val="204"/>
      </rPr>
      <t xml:space="preserve">
</t>
    </r>
  </si>
  <si>
    <t>Найменування місцевої (регіональної) програми</t>
  </si>
  <si>
    <t>Разом загальний та спеціальний фонди</t>
  </si>
  <si>
    <t>0110000</t>
  </si>
  <si>
    <t>0111162</t>
  </si>
  <si>
    <t>Інші програми та заходи у сфері освіти</t>
  </si>
  <si>
    <t>Програма  Кирилівської  селищної територіальної громади  " Шкільний автобус " на 2018-2019 роки ( затверджено рішенням сесії від 21.12.2017 № 1 )</t>
  </si>
  <si>
    <t>Надання загальної середньої освіти загальноосвітніми навчальними закладами (в т. ч. школою-дитячим садком, інтернатом при школі), спеціалізованими школами, ліцеями, гімназіями, колегіумами</t>
  </si>
  <si>
    <t>0112180</t>
  </si>
  <si>
    <t>0726</t>
  </si>
  <si>
    <t>Первинна медична допомога населенню</t>
  </si>
  <si>
    <t>0113160</t>
  </si>
  <si>
    <t>0113240</t>
  </si>
  <si>
    <t>Організація та проведення громадських робіт</t>
  </si>
  <si>
    <t>0113242</t>
  </si>
  <si>
    <t>Програма соціального захисту населення по Кирилівській  ОТГ на 2018-2019 роки  ( затверджено рішенням сесії від 21.12.2017 №  7)</t>
  </si>
  <si>
    <t>0114082</t>
  </si>
  <si>
    <t>Програма проведення урочистих та святкових заходів на 2018рік ( затверджено рішенням сесії від 21.12.2017 №  1 )</t>
  </si>
  <si>
    <t>Програма розвитку фізичної культури та спорту Кирилівської селищної об`єднаної територіалоьної громади на 2018-2020 роки" ( затверджено рішенням сесії від 21.12.2017 № 1 )</t>
  </si>
  <si>
    <t>Програма розвитку водопровідно-каналізаційного господарства Кирилівської селищної територіальної громади на 2018 рік  ( затверджено рішенням сесії від 21.12.2017 № 1 )</t>
  </si>
  <si>
    <t>0116020</t>
  </si>
  <si>
    <t>Забезпечення функціонування підприємств, установ та організацій, що виробляють, виконують та/або надають житлово-комунальні послуги</t>
  </si>
  <si>
    <t>Програма  підтримки комунальних підприємств Кирилівської селищної ткриторіальної  громади на 2018 рік  ( затверджено рішенням сесії від 21.12.2017 № 1 )</t>
  </si>
  <si>
    <t>Програма  соціально-економічного розвитку Кирилівської селищної територіальної громади на 2018-2020 роки ( затверджено рішенням сесії від 21.12.2017 № 12 )</t>
  </si>
  <si>
    <t>Програма "Благоустрій селища та сіл Кирилівської  селищної територіальної громади" на 2018-2019 роки  ( затверджено рішенням сесії від 21.12.2017 № 1 )</t>
  </si>
  <si>
    <t>Програма  землеустрою території   Кирилівської селищної територіальної громади на 2018 рік ( затверджено рішенням сесії від 21.12.2017 №  1 )</t>
  </si>
  <si>
    <t xml:space="preserve"> Програма "В сфері регулювання земельних відносин селища Кирилівка на 2018 -2019 роки ( затверджено рішенням сесії від 21.12.2017 № 1 )</t>
  </si>
  <si>
    <t>Виконання інвестиційних проектів за рахунок коштів, які надаються з державного бюджету та інших місцевих бюджетів</t>
  </si>
  <si>
    <t>Програма  соціально-економічного розвитку Кирилівської селищної територіальної громади на 2018-2020 роки  ( затверджено рішенням сесії від 21.12.2017 № 12 )</t>
  </si>
  <si>
    <t>0118340</t>
  </si>
  <si>
    <t>0540</t>
  </si>
  <si>
    <t>Природоохоронні заходи за рахунок цільових фондів</t>
  </si>
  <si>
    <t>Екологічна програма  Кирилівської селищної територіальної громади на 2018-2019 роки"  ( затверджено рішенням сесії від 21.12.2017 № 1)</t>
  </si>
  <si>
    <t>0118000</t>
  </si>
  <si>
    <t>Інші субвенції</t>
  </si>
  <si>
    <t>Програма забезпечення правопорядку, громадської безпеки на території Веселівської територіальної громади на 2016-2017 роки (затверджена рішенням сесії від 22.04.2016 року № 16)</t>
  </si>
  <si>
    <t>0118311</t>
  </si>
  <si>
    <t>0511</t>
  </si>
  <si>
    <t>Охорона та раціональне використання природних ресурсів</t>
  </si>
  <si>
    <t>Екологічна програма  Кирилівської селищної територіальної громади на 2018-2019 роки" ( затверджено рішенням сесії від 21.12.2017 № 1 )</t>
  </si>
  <si>
    <t>0118410</t>
  </si>
  <si>
    <t>0830</t>
  </si>
  <si>
    <t>Фінансова підтримка засобів масової інформації</t>
  </si>
  <si>
    <t>Програма   " Періодичні видання   " газета Кирилівка" Кирилівської   селищної ради на 2018 рік"                                          ( затверджено рішенням сесії від 21.12.2017 №1)</t>
  </si>
  <si>
    <t>Програма захисту населення територій Веселівської селищної територіальної громади від надзвичайних ситуацій техногенного та природного характеру на 2016-2017 роки (рішення сесії №18 від 23.12.2015 року)</t>
  </si>
  <si>
    <t>ріальної громади на 2016-2019 роки</t>
  </si>
  <si>
    <t>І.М.Бойко</t>
  </si>
  <si>
    <t>Додаток № 7
до рішення   від  15 .02.2018 №  9 " Про внесення змін та доповнень до рішення сесії від 21.12.2017р №2      "Про бюджет  об`єднаної  територіальної громади Кирилівської селищної ради  на 2018 рік"</t>
  </si>
  <si>
    <t>Програма  соціально-економічного розвитку Кирилівської селищної територіальної громади на 2018-2020 роки  ( затверджено рішенням сесії від 21.12.2017 № 12 ) зі змінами</t>
  </si>
  <si>
    <t>Програма "Оздоровлення та відпочинку дітей Кирилівської селищної ради на 2018 рік"( затверджено рішенням сесії від 15.02.2018 р №2 )</t>
  </si>
  <si>
    <t>0113210</t>
  </si>
  <si>
    <t>Програма "Організація та проведення  громадських робіт на території Кирилівської селищної ради на 2018 рік "( затверджено рішенням від 15.02.2018р № 1)</t>
  </si>
  <si>
    <t>Програма соціального захисту населення по Кирилівській  ОТГ на 2018-2019 роки  ( затверджено рішенням сесії від 21.12.2017 №  7) зі змінами</t>
  </si>
  <si>
    <t>Забезпечення діяльності палаців і будинків культури, клубів,центрів дозвілля та інших клубних закладів</t>
  </si>
  <si>
    <t>0960</t>
  </si>
  <si>
    <t>"0490</t>
  </si>
  <si>
    <t>Внески до статутного капіталу субьєктів господарювання</t>
  </si>
  <si>
    <t>Програма  підтримки комунальних підприємств Кирилівської селищної ткриторіальної  громади на 2018 рік  ( затверджено рішенням сесії від 21.12.2017 № 1 ) зі змінами</t>
  </si>
  <si>
    <t>Цільові фонди, утворені Верховною Радою Автономної Республіки Крим, органами місцевого самоврядування і місцевими органами виконавчої влади і фонди, утворені Верховною Радою Автономної Республіки Крим, органами місцевого самоврядування і місцевими органами виконавчої влади</t>
  </si>
  <si>
    <t xml:space="preserve">Інші субвенції з місцевого бюджету </t>
  </si>
  <si>
    <t>Програма "Соціального захисту людей похилого віку та осіб з обмеженими фізичними можливостями на 2018 рік (затверджено рішенням сесії від 15.02.2018р № 6)</t>
  </si>
  <si>
    <r>
      <t>Субвенція з місцевого бюджету державному бюджету на виконання програм соціально-економічного розвитку регіонів</t>
    </r>
    <r>
      <rPr>
        <b/>
        <sz val="14"/>
        <color indexed="10"/>
        <rFont val="Times New Roman"/>
        <family val="1"/>
        <charset val="204"/>
      </rPr>
      <t xml:space="preserve"> </t>
    </r>
  </si>
  <si>
    <t>Програма " Громадський порядок  на 2018 рік" ( затверджено рішенням  сесії від 15.02.2018р №3</t>
  </si>
  <si>
    <t>Програма "Забезпечення матеріального резерву Кирилівської обьєднаної  територіальної громади для запобігання та ліквідації надзвичайних ситуацій техногенного і природного характеру та їх наслідків на 2018 рік"( затверджено рішенням сесії від 15.02.2018р №4)</t>
  </si>
  <si>
    <t>Програма "Надання допомоги п/ч 1491 Державної прикордонної служби на 2018 рік"( затверджено рішенням сесії від 15.02.2018р№5)</t>
  </si>
  <si>
    <t>Програма " Забезпечення ефективного обслуговування розпорядників та одержувачів бюджетних коштів Кирилівської селищної ради Якимівського району Запорізької області в управлінні Державної казначейської служби України у Якимівському районі Запорізької області  на 2018 рік" ( затверджено рішенням сесії від 15.02.2018р № 7)</t>
  </si>
  <si>
    <t>Додаток № 7
до рішення   від  17 .04.2018 №  8 " Про внесення змін та доповнень до рішення сесії від 21.12.2017р №2      "Про бюджет  об`єднаної  територіальної громади Кирилівської селищної ради  на 2018 рік"</t>
  </si>
  <si>
    <t>Програма " Фінансування виплат компенсації фізичним особам, які надають соціальні послуги громадянам похилого віку,інвалідам,дітям-інвалідам,хворим, які не здатні до самообслуговування і  потребують сторонньої допомоги та зареєстровані на території обьєднаної територіальної громади Кирилівської селищної ради на 2018 рік"</t>
  </si>
  <si>
    <t>Програма з охорони здоровья на 2018 рік</t>
  </si>
  <si>
    <t>"0600000</t>
  </si>
  <si>
    <t>Орган з питань освіти і науки</t>
  </si>
  <si>
    <t>"0610000</t>
  </si>
  <si>
    <t>0611162</t>
  </si>
  <si>
    <t>Додаток № 7
до рішення   від  26 .06.2018 №  6 " Про внесення змін та доповнень до рішення сесії від 21.12.2017р №2      "Про бюджет  об`єднаної  територіальної громади Кирилівської селищної ради  на 2018 рік"</t>
  </si>
  <si>
    <t>Програма розвитку культури та туризму на території Кирилівської селищної ради на 2018-2020рр( затверджено рішенням сесії від 26.06.2018р №7)</t>
  </si>
  <si>
    <t>Додаток № 7
до рішення   від  17 .07.2018 №  9 " Про внесення змін та доповнень до рішення сесії від 21.12.2017р №2      "Про бюджет  об`єднаної  територіальної громади Кирилівської селищної ради  на 2018 рік"</t>
  </si>
  <si>
    <t xml:space="preserve">Забезпечення діяльності інших закладів в сфері охорони здоровья </t>
  </si>
  <si>
    <t>Програма фінансової підтримки та розвитку  комунального некомерційного підприємства Кирилівської селищної ради " Амбулаторія загальної практики-сімейної медицини" на 2018 рік( затверджено рішенням сесії від 17.07.2018р №13)</t>
  </si>
  <si>
    <t>0119730</t>
  </si>
  <si>
    <t xml:space="preserve">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значення,вулиць і доріг комунальної власності у населених пунктах </t>
  </si>
  <si>
    <t>Програма Утримання доріг загального користування місцевого значення на території Кирилівської  територіальної громади на 2018-2020 роки( затверджено рішенням сесії від 17.07.2018р №7)</t>
  </si>
  <si>
    <t>Програма забезпечення надання пільг з послуг звьязку та інших передбачених законодавством пільг окремим категоріям громадян Кирилівської обьєднаної громади на 2018 рік( затверджено рішенням сесії від 17.07.2018р №5)</t>
  </si>
  <si>
    <t>Програма " Цукровий діабет" на 2018р ( затверджено рішенням сесії від 17.07.2018р №6)</t>
  </si>
  <si>
    <t>Програма забезпечення проведення заходів призову громадян України на строкову військову службу та призову на військову службу за контрактом до лав Збройних сил України на території  Кирилівської селищної ради на 2018 рік( затверджено рішенням сесії від 17.07.2018р №4)</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</si>
  <si>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</si>
  <si>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</si>
  <si>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 xml:space="preserve">Найменування головного розпорядника, відповідального виконавця, бюджетної програми 
згідно з типовою  програмною класифікацією видатків та кредитування місцевих бюджетів 
</t>
  </si>
  <si>
    <t>Дата та номер документа,яким затверджено місцеву регіональну програму</t>
  </si>
  <si>
    <t xml:space="preserve">Загальний фонд </t>
  </si>
  <si>
    <t>спеціальний фонд</t>
  </si>
  <si>
    <t>Ут.ч.бюджет розвитку</t>
  </si>
  <si>
    <t>Забезпечення соціальними послугами за місцем проживання громадян,які не здатні до самообслуговування у зв2язку з похилим віком, хворобою,інвалідністю</t>
  </si>
  <si>
    <t xml:space="preserve">Програма розвитку надання соціальних послуг у Сергіївськії об"єднаній територіальній громаді на 2020 рік </t>
  </si>
  <si>
    <t>Оздоровлення та відпочинок дітей(крім заходів з оздоровлення дітей,щоздійснюються за рахунок коштів на оздоровлення громадян,які постраждали  внаслідок Чорнобильської катастрофи</t>
  </si>
  <si>
    <t>Програма оздоровлення та відпочинок дітей на 2020 рік</t>
  </si>
  <si>
    <t>Програма  соціально-економічного розвитку Кирилівської селищної територіальної громади на 2018-2020 роки   зі змінами</t>
  </si>
  <si>
    <t>№ 12 від 21.12.2017</t>
  </si>
  <si>
    <t xml:space="preserve">Програма "Благоустрій " на 2020 рік  </t>
  </si>
  <si>
    <t>Програма забезпечення діяльності КП"Сергіївське " на 2020 рік</t>
  </si>
  <si>
    <t>Програма забезпечення діяльності КП"  Добробут" " на 2020 рік</t>
  </si>
  <si>
    <t>0117000</t>
  </si>
  <si>
    <t>Програма соціально-економічного розвитку об"єднаної сільської територіальної громади на 2020 рік</t>
  </si>
  <si>
    <t>Програма забезпечення розроблення генеральних планів та іншої земельної документації населених пунктів Сергіївської ОТГ на 2020рік</t>
  </si>
  <si>
    <t>Інші програми та заходи пов"язані з економічною діяльністю</t>
  </si>
  <si>
    <t>Програмасоціально-економічного розвитку об"єднаної сільської територіальної громади на 2020 рік</t>
  </si>
  <si>
    <t>Програма "Оздоровлення та відпочинку дітей Кирилівської селищної ради на 2019 рік"</t>
  </si>
  <si>
    <t>№___ __.12.2018р</t>
  </si>
  <si>
    <t>Заступник сільського голови</t>
  </si>
  <si>
    <t>Дичок О.Р.</t>
  </si>
  <si>
    <t>Додаток № 6
до рішення  першої сесії  8 скликання Сергіївської сільської ради    від  13.11.2020 р.   "Про  внесення змін до  бюджеу  Сергіївської    сільської  об"єднаної  територіальної громади  на 2020 рік"</t>
  </si>
  <si>
    <t>Рішення першої сесії 8 скликання Сергіївської сільської ради від 13.11.2020р.</t>
  </si>
  <si>
    <t>Рішення  першої сесії 8 скликання Сергіївської сільської ради від 13.11.2020р.</t>
  </si>
  <si>
    <t>Рішення першої  сесії 8 скликання Сергіївської сільської ради від  13.11.2020р.</t>
  </si>
  <si>
    <t>Рішення першої  сесії87 скликання Сергіївської сільської ради від 13.11.2020р.</t>
  </si>
  <si>
    <t xml:space="preserve"> Зміни розподіул витрат бюджету Сергіївської   сільської  об"єднаної  територіальної громади  на реалізацію місцевих/регіональних програм   у 2020 році
</t>
  </si>
  <si>
    <t>Зміни розподілу  коштів бюджету розвитку  на здійснення заходів із будівництва, рекострукції і реставрації об"єктів виробничої,комунікаційної та  соціальної інфраструктури за об"єктами   у 2020 році</t>
  </si>
  <si>
    <t>-22200</t>
  </si>
  <si>
    <t>Розробка гшенерального плану с. Новоселівка</t>
  </si>
  <si>
    <t>-32000</t>
  </si>
  <si>
    <t>-4700</t>
  </si>
  <si>
    <t xml:space="preserve">Заступник сільського голови </t>
  </si>
  <si>
    <t>Додаток № 5
до рішення    першої сесії   8 скликання Сергіївської сільської ради  від  13.11.2020 р.    "Про  внесення змін до   бюджету Сергіївської   сільської об"єднаної  територіальної громади   на 2020 рік"</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</si>
</sst>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0.0"/>
  </numFmts>
  <fonts count="55" x14ac:knownFonts="1">
    <font>
      <sz val="11"/>
      <color theme="1"/>
      <name val="Calibri"/>
      <family val="2"/>
      <scheme val="minor"/>
    </font>
    <font>
      <b/>
      <sz val="14"/>
      <color theme="1"/>
      <name val="Calibri"/>
      <family val="2"/>
      <charset val="204"/>
      <scheme val="minor"/>
    </font>
    <font>
      <b/>
      <sz val="14"/>
      <name val="Times New Roman"/>
      <family val="1"/>
      <charset val="204"/>
    </font>
    <font>
      <sz val="14"/>
      <name val="Times New Roman"/>
      <family val="1"/>
      <charset val="204"/>
    </font>
    <font>
      <sz val="12"/>
      <name val="Times New Roman"/>
      <family val="1"/>
      <charset val="204"/>
    </font>
    <font>
      <b/>
      <sz val="14"/>
      <color indexed="8"/>
      <name val="Times New Roman"/>
      <family val="1"/>
      <charset val="204"/>
    </font>
    <font>
      <b/>
      <sz val="12"/>
      <name val="Times New Roman"/>
      <family val="1"/>
      <charset val="204"/>
    </font>
    <font>
      <sz val="10"/>
      <name val="Arial Cyr"/>
      <charset val="204"/>
    </font>
    <font>
      <b/>
      <sz val="10"/>
      <name val="Times New Roman"/>
      <family val="1"/>
      <charset val="204"/>
    </font>
    <font>
      <b/>
      <sz val="16"/>
      <color indexed="8"/>
      <name val="Times New Roman"/>
      <family val="1"/>
      <charset val="204"/>
    </font>
    <font>
      <b/>
      <sz val="11"/>
      <name val="Times New Roman"/>
      <family val="1"/>
      <charset val="204"/>
    </font>
    <font>
      <b/>
      <sz val="12"/>
      <color indexed="8"/>
      <name val="Times New Roman"/>
      <family val="1"/>
      <charset val="204"/>
    </font>
    <font>
      <u/>
      <sz val="10"/>
      <name val="Times New Roman"/>
      <family val="1"/>
      <charset val="204"/>
    </font>
    <font>
      <sz val="8"/>
      <name val="Times New Roman"/>
      <family val="1"/>
      <charset val="204"/>
    </font>
    <font>
      <sz val="10"/>
      <name val="Times New Roman"/>
      <family val="1"/>
      <charset val="204"/>
    </font>
    <font>
      <sz val="10"/>
      <color theme="1"/>
      <name val="Calibri"/>
      <family val="2"/>
      <charset val="204"/>
      <scheme val="minor"/>
    </font>
    <font>
      <sz val="11"/>
      <name val="Times New Roman"/>
      <family val="1"/>
      <charset val="204"/>
    </font>
    <font>
      <sz val="10"/>
      <color indexed="8"/>
      <name val="Arial"/>
      <family val="2"/>
      <charset val="204"/>
    </font>
    <font>
      <sz val="11"/>
      <color indexed="17"/>
      <name val="Calibri"/>
      <family val="2"/>
      <charset val="204"/>
    </font>
    <font>
      <sz val="11"/>
      <color indexed="20"/>
      <name val="Calibri"/>
      <family val="2"/>
      <charset val="204"/>
    </font>
    <font>
      <sz val="11"/>
      <color indexed="62"/>
      <name val="Calibri"/>
      <family val="2"/>
      <charset val="204"/>
    </font>
    <font>
      <b/>
      <sz val="11"/>
      <color indexed="63"/>
      <name val="Calibri"/>
      <family val="2"/>
      <charset val="204"/>
    </font>
    <font>
      <sz val="11"/>
      <color indexed="10"/>
      <name val="Calibri"/>
      <family val="2"/>
      <charset val="204"/>
    </font>
    <font>
      <b/>
      <sz val="11"/>
      <color indexed="9"/>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sz val="11"/>
      <color indexed="8"/>
      <name val="Calibri"/>
      <family val="2"/>
      <charset val="204"/>
    </font>
    <font>
      <b/>
      <sz val="11"/>
      <color indexed="52"/>
      <name val="Calibri"/>
      <family val="2"/>
      <charset val="204"/>
    </font>
    <font>
      <b/>
      <sz val="18"/>
      <color indexed="56"/>
      <name val="Cambria"/>
      <family val="2"/>
      <charset val="204"/>
    </font>
    <font>
      <sz val="11"/>
      <color indexed="60"/>
      <name val="Calibri"/>
      <family val="2"/>
      <charset val="204"/>
    </font>
    <font>
      <sz val="11"/>
      <color indexed="52"/>
      <name val="Calibri"/>
      <family val="2"/>
      <charset val="204"/>
    </font>
    <font>
      <sz val="10"/>
      <name val="Helv"/>
      <charset val="204"/>
    </font>
    <font>
      <sz val="10"/>
      <name val="Courier New"/>
      <family val="3"/>
      <charset val="204"/>
    </font>
    <font>
      <sz val="16"/>
      <name val="Times New Roman"/>
      <family val="1"/>
      <charset val="204"/>
    </font>
    <font>
      <b/>
      <sz val="16"/>
      <name val="Times New Roman"/>
      <family val="1"/>
      <charset val="204"/>
    </font>
    <font>
      <sz val="16"/>
      <color indexed="8"/>
      <name val="Times New Roman"/>
      <family val="1"/>
      <charset val="204"/>
    </font>
    <font>
      <sz val="14"/>
      <color indexed="8"/>
      <name val="Times New Roman"/>
      <family val="1"/>
      <charset val="204"/>
    </font>
    <font>
      <sz val="14"/>
      <color theme="1"/>
      <name val="Times New Roman"/>
      <family val="1"/>
      <charset val="204"/>
    </font>
    <font>
      <b/>
      <sz val="14"/>
      <color theme="1"/>
      <name val="Times New Roman"/>
      <family val="1"/>
      <charset val="204"/>
    </font>
    <font>
      <b/>
      <vertAlign val="superscript"/>
      <sz val="10"/>
      <name val="Times New Roman"/>
      <family val="1"/>
      <charset val="204"/>
    </font>
    <font>
      <b/>
      <sz val="12"/>
      <color theme="1"/>
      <name val="Times New Roman"/>
      <family val="1"/>
      <charset val="204"/>
    </font>
    <font>
      <b/>
      <sz val="12"/>
      <color theme="1"/>
      <name val="Calibri"/>
      <family val="2"/>
      <charset val="204"/>
      <scheme val="minor"/>
    </font>
    <font>
      <sz val="12"/>
      <color indexed="8"/>
      <name val="Times New Roman"/>
      <family val="1"/>
      <charset val="204"/>
    </font>
    <font>
      <sz val="12"/>
      <color theme="1"/>
      <name val="Times New Roman"/>
      <family val="1"/>
      <charset val="204"/>
    </font>
    <font>
      <sz val="12"/>
      <color theme="1"/>
      <name val="Calibri"/>
      <family val="2"/>
      <charset val="204"/>
      <scheme val="minor"/>
    </font>
    <font>
      <b/>
      <sz val="18"/>
      <name val="Times New Roman"/>
      <family val="1"/>
      <charset val="204"/>
    </font>
    <font>
      <b/>
      <vertAlign val="superscript"/>
      <sz val="14"/>
      <name val="Times New Roman"/>
      <family val="1"/>
      <charset val="204"/>
    </font>
    <font>
      <b/>
      <sz val="14"/>
      <name val="Calibri"/>
      <family val="2"/>
      <charset val="204"/>
      <scheme val="minor"/>
    </font>
    <font>
      <b/>
      <sz val="14"/>
      <color indexed="10"/>
      <name val="Times New Roman"/>
      <family val="1"/>
      <charset val="204"/>
    </font>
    <font>
      <b/>
      <i/>
      <sz val="12"/>
      <color theme="1"/>
      <name val="Times New Roman"/>
      <family val="1"/>
      <charset val="204"/>
    </font>
    <font>
      <b/>
      <i/>
      <sz val="12"/>
      <name val="Times New Roman"/>
      <family val="1"/>
      <charset val="204"/>
    </font>
    <font>
      <b/>
      <i/>
      <sz val="12"/>
      <color indexed="8"/>
      <name val="Times New Roman"/>
      <family val="1"/>
      <charset val="204"/>
    </font>
    <font>
      <i/>
      <sz val="12"/>
      <name val="Times New Roman"/>
      <family val="1"/>
      <charset val="204"/>
    </font>
    <font>
      <sz val="12"/>
      <name val="Calibri"/>
      <family val="2"/>
      <charset val="204"/>
      <scheme val="minor"/>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4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s>
  <cellStyleXfs count="64">
    <xf numFmtId="0" fontId="0" fillId="0" borderId="0"/>
    <xf numFmtId="0" fontId="15" fillId="0" borderId="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6" borderId="0" applyNumberFormat="0" applyBorder="0" applyAlignment="0" applyProtection="0"/>
    <xf numFmtId="0" fontId="27" fillId="9" borderId="0" applyNumberFormat="0" applyBorder="0" applyAlignment="0" applyProtection="0"/>
    <xf numFmtId="0" fontId="27" fillId="12" borderId="0" applyNumberFormat="0" applyBorder="0" applyAlignment="0" applyProtection="0"/>
    <xf numFmtId="0" fontId="26" fillId="13"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7" fillId="0" borderId="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20" borderId="0" applyNumberFormat="0" applyBorder="0" applyAlignment="0" applyProtection="0"/>
    <xf numFmtId="0" fontId="20" fillId="8" borderId="9" applyNumberFormat="0" applyAlignment="0" applyProtection="0"/>
    <xf numFmtId="0" fontId="21" fillId="21" borderId="10" applyNumberFormat="0" applyAlignment="0" applyProtection="0"/>
    <xf numFmtId="0" fontId="28" fillId="21" borderId="9" applyNumberFormat="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7" fillId="0" borderId="0"/>
    <xf numFmtId="0" fontId="33" fillId="0" borderId="0"/>
    <xf numFmtId="0" fontId="7" fillId="0" borderId="0"/>
    <xf numFmtId="0" fontId="7" fillId="0" borderId="0"/>
    <xf numFmtId="0" fontId="33" fillId="0" borderId="0"/>
    <xf numFmtId="0" fontId="33" fillId="0" borderId="0"/>
    <xf numFmtId="0" fontId="33" fillId="0" borderId="0"/>
    <xf numFmtId="0" fontId="33" fillId="0" borderId="0"/>
    <xf numFmtId="0" fontId="33" fillId="0" borderId="0"/>
    <xf numFmtId="0" fontId="17" fillId="0" borderId="0">
      <alignment vertical="top"/>
    </xf>
    <xf numFmtId="0" fontId="25" fillId="0" borderId="11" applyNumberFormat="0" applyFill="0" applyAlignment="0" applyProtection="0"/>
    <xf numFmtId="0" fontId="23" fillId="22" borderId="12" applyNumberFormat="0" applyAlignment="0" applyProtection="0"/>
    <xf numFmtId="0" fontId="29" fillId="0" borderId="0" applyNumberFormat="0" applyFill="0" applyBorder="0" applyAlignment="0" applyProtection="0"/>
    <xf numFmtId="0" fontId="30" fillId="23" borderId="0" applyNumberFormat="0" applyBorder="0" applyAlignment="0" applyProtection="0"/>
    <xf numFmtId="0" fontId="7" fillId="0" borderId="0"/>
    <xf numFmtId="0" fontId="15" fillId="0" borderId="0"/>
    <xf numFmtId="0" fontId="14" fillId="0" borderId="0"/>
    <xf numFmtId="0" fontId="19" fillId="4" borderId="0" applyNumberFormat="0" applyBorder="0" applyAlignment="0" applyProtection="0"/>
    <xf numFmtId="0" fontId="24" fillId="0" borderId="0" applyNumberFormat="0" applyFill="0" applyBorder="0" applyAlignment="0" applyProtection="0"/>
    <xf numFmtId="0" fontId="27" fillId="24" borderId="13" applyNumberFormat="0" applyFont="0" applyAlignment="0" applyProtection="0"/>
    <xf numFmtId="0" fontId="31" fillId="0" borderId="14" applyNumberFormat="0" applyFill="0" applyAlignment="0" applyProtection="0"/>
    <xf numFmtId="0" fontId="32" fillId="0" borderId="0"/>
    <xf numFmtId="0" fontId="22" fillId="0" borderId="0" applyNumberFormat="0" applyFill="0" applyBorder="0" applyAlignment="0" applyProtection="0"/>
    <xf numFmtId="0" fontId="18" fillId="5" borderId="0" applyNumberFormat="0" applyBorder="0" applyAlignment="0" applyProtection="0"/>
  </cellStyleXfs>
  <cellXfs count="351">
    <xf numFmtId="0" fontId="0" fillId="0" borderId="0" xfId="0"/>
    <xf numFmtId="0" fontId="2" fillId="0" borderId="0" xfId="0" applyFont="1" applyBorder="1" applyAlignment="1">
      <alignment wrapText="1"/>
    </xf>
    <xf numFmtId="0" fontId="3" fillId="0" borderId="0" xfId="0" applyFont="1" applyFill="1" applyBorder="1"/>
    <xf numFmtId="0" fontId="2" fillId="0" borderId="0" xfId="0" applyFont="1"/>
    <xf numFmtId="0" fontId="6" fillId="0" borderId="2" xfId="0" applyFont="1" applyBorder="1" applyAlignment="1">
      <alignment horizontal="left" vertical="center" wrapText="1"/>
    </xf>
    <xf numFmtId="0" fontId="12" fillId="2" borderId="0" xfId="0" applyFont="1" applyFill="1" applyAlignment="1">
      <alignment horizontal="center" vertical="center" wrapText="1"/>
    </xf>
    <xf numFmtId="0" fontId="2" fillId="0" borderId="0" xfId="0" applyFont="1" applyBorder="1" applyAlignment="1">
      <alignment horizontal="center" vertical="center" wrapText="1"/>
    </xf>
    <xf numFmtId="0" fontId="13" fillId="0" borderId="0" xfId="0" applyFont="1" applyAlignment="1">
      <alignment horizontal="center" vertical="center" wrapText="1"/>
    </xf>
    <xf numFmtId="0" fontId="34" fillId="0" borderId="0" xfId="0" applyFont="1" applyFill="1"/>
    <xf numFmtId="0" fontId="34" fillId="0" borderId="0" xfId="0" applyNumberFormat="1" applyFont="1" applyFill="1" applyAlignment="1" applyProtection="1"/>
    <xf numFmtId="0" fontId="34" fillId="0" borderId="1" xfId="0" applyFont="1" applyFill="1" applyBorder="1" applyAlignment="1">
      <alignment horizontal="center"/>
    </xf>
    <xf numFmtId="0" fontId="34" fillId="0" borderId="0" xfId="0" applyFont="1" applyFill="1" applyBorder="1" applyAlignment="1">
      <alignment horizontal="center"/>
    </xf>
    <xf numFmtId="0" fontId="35" fillId="0" borderId="0" xfId="0" applyNumberFormat="1" applyFont="1" applyFill="1" applyBorder="1" applyAlignment="1" applyProtection="1">
      <alignment horizontal="center" vertical="top"/>
    </xf>
    <xf numFmtId="0" fontId="3" fillId="0" borderId="2" xfId="0" applyFont="1" applyBorder="1" applyAlignment="1">
      <alignment vertical="center" wrapText="1"/>
    </xf>
    <xf numFmtId="0" fontId="34" fillId="0" borderId="0" xfId="0" applyFont="1" applyBorder="1" applyAlignment="1">
      <alignment horizontal="center" vertical="center" wrapText="1"/>
    </xf>
    <xf numFmtId="49" fontId="34" fillId="0" borderId="0" xfId="0" applyNumberFormat="1" applyFont="1" applyBorder="1" applyAlignment="1">
      <alignment horizontal="center" vertical="center" wrapText="1"/>
    </xf>
    <xf numFmtId="0" fontId="35" fillId="0" borderId="0" xfId="0" applyFont="1" applyBorder="1" applyAlignment="1">
      <alignment horizontal="justify" vertical="center" wrapText="1"/>
    </xf>
    <xf numFmtId="165" fontId="36" fillId="0" borderId="0" xfId="0" applyNumberFormat="1" applyFont="1" applyBorder="1" applyAlignment="1">
      <alignment vertical="justify"/>
    </xf>
    <xf numFmtId="165" fontId="9" fillId="0" borderId="0" xfId="0" applyNumberFormat="1" applyFont="1" applyBorder="1" applyAlignment="1">
      <alignment vertical="justify"/>
    </xf>
    <xf numFmtId="165" fontId="37" fillId="0" borderId="2" xfId="49" applyNumberFormat="1" applyFont="1" applyBorder="1">
      <alignment vertical="top"/>
    </xf>
    <xf numFmtId="165" fontId="37" fillId="0" borderId="0" xfId="49" applyNumberFormat="1" applyFont="1" applyBorder="1">
      <alignment vertical="top"/>
    </xf>
    <xf numFmtId="165" fontId="37" fillId="0" borderId="2" xfId="49" applyNumberFormat="1" applyFont="1" applyBorder="1" applyAlignment="1">
      <alignment horizontal="center" vertical="center" wrapText="1"/>
    </xf>
    <xf numFmtId="165" fontId="37" fillId="0" borderId="2" xfId="49" applyNumberFormat="1" applyFont="1" applyBorder="1" applyAlignment="1">
      <alignment vertical="top" wrapText="1"/>
    </xf>
    <xf numFmtId="165" fontId="37" fillId="0" borderId="2" xfId="49" applyNumberFormat="1" applyFont="1" applyBorder="1" applyAlignment="1">
      <alignment horizontal="center" vertical="top"/>
    </xf>
    <xf numFmtId="0" fontId="14" fillId="0" borderId="0" xfId="0" applyFont="1" applyFill="1"/>
    <xf numFmtId="0" fontId="39" fillId="0" borderId="2" xfId="0" quotePrefix="1" applyFont="1" applyBorder="1" applyAlignment="1">
      <alignment horizontal="center" vertical="center" wrapText="1"/>
    </xf>
    <xf numFmtId="0" fontId="39" fillId="0" borderId="2" xfId="0" applyFont="1" applyBorder="1" applyAlignment="1">
      <alignment horizontal="center" vertical="center" wrapText="1"/>
    </xf>
    <xf numFmtId="2" fontId="39" fillId="0" borderId="2" xfId="0" applyNumberFormat="1" applyFont="1" applyBorder="1" applyAlignment="1">
      <alignment horizontal="center" vertical="center" wrapText="1"/>
    </xf>
    <xf numFmtId="2" fontId="39" fillId="0" borderId="2" xfId="0" applyNumberFormat="1" applyFont="1" applyBorder="1" applyAlignment="1">
      <alignment vertical="center" wrapText="1"/>
    </xf>
    <xf numFmtId="0" fontId="39" fillId="0" borderId="15" xfId="0" applyFont="1" applyBorder="1" applyAlignment="1">
      <alignment horizontal="justify" wrapText="1"/>
    </xf>
    <xf numFmtId="0" fontId="8" fillId="0" borderId="2" xfId="0" applyNumberFormat="1" applyFont="1" applyFill="1" applyBorder="1" applyAlignment="1" applyProtection="1">
      <alignment horizontal="center" vertical="center" wrapText="1"/>
    </xf>
    <xf numFmtId="0" fontId="10" fillId="0" borderId="2" xfId="0" applyFont="1" applyBorder="1" applyAlignment="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2" xfId="0" applyFont="1" applyBorder="1" applyAlignment="1">
      <alignment horizontal="center" vertical="center" wrapText="1"/>
    </xf>
    <xf numFmtId="49" fontId="6" fillId="0" borderId="2" xfId="0" applyNumberFormat="1" applyFont="1" applyFill="1" applyBorder="1" applyAlignment="1" applyProtection="1">
      <alignment horizontal="center" vertical="center" wrapText="1"/>
    </xf>
    <xf numFmtId="2" fontId="6" fillId="0" borderId="2" xfId="0" applyNumberFormat="1" applyFont="1" applyBorder="1" applyAlignment="1">
      <alignment horizontal="right" vertical="center" wrapText="1"/>
    </xf>
    <xf numFmtId="49" fontId="41" fillId="0" borderId="2" xfId="0" quotePrefix="1" applyNumberFormat="1" applyFont="1" applyBorder="1" applyAlignment="1">
      <alignment horizontal="center" vertical="center" wrapText="1"/>
    </xf>
    <xf numFmtId="0" fontId="41" fillId="0" borderId="2" xfId="0" applyFont="1" applyBorder="1" applyAlignment="1">
      <alignment horizontal="center" vertical="center" wrapText="1"/>
    </xf>
    <xf numFmtId="2" fontId="41" fillId="0" borderId="2" xfId="0" applyNumberFormat="1" applyFont="1" applyBorder="1" applyAlignment="1">
      <alignment horizontal="center" vertical="center" wrapText="1"/>
    </xf>
    <xf numFmtId="1" fontId="6" fillId="0" borderId="2" xfId="0" applyNumberFormat="1" applyFont="1" applyBorder="1" applyAlignment="1">
      <alignment horizontal="center" vertical="center" wrapText="1"/>
    </xf>
    <xf numFmtId="49" fontId="42" fillId="0" borderId="2" xfId="0" quotePrefix="1" applyNumberFormat="1" applyFont="1" applyBorder="1" applyAlignment="1">
      <alignment horizontal="center" vertical="center" wrapText="1"/>
    </xf>
    <xf numFmtId="2" fontId="11" fillId="0" borderId="2" xfId="49" applyNumberFormat="1" applyFont="1" applyBorder="1" applyAlignment="1">
      <alignment horizontal="right" vertical="center"/>
    </xf>
    <xf numFmtId="165" fontId="11" fillId="0" borderId="2" xfId="49" applyNumberFormat="1" applyFont="1" applyBorder="1" applyAlignment="1">
      <alignment horizontal="right" vertical="center"/>
    </xf>
    <xf numFmtId="49" fontId="45" fillId="0" borderId="2" xfId="0" quotePrefix="1" applyNumberFormat="1" applyFont="1" applyBorder="1" applyAlignment="1">
      <alignment horizontal="center" vertical="center" wrapText="1"/>
    </xf>
    <xf numFmtId="49" fontId="43" fillId="0" borderId="2" xfId="49" applyNumberFormat="1" applyFont="1" applyBorder="1" applyAlignment="1">
      <alignment horizontal="center" vertical="center"/>
    </xf>
    <xf numFmtId="49" fontId="43" fillId="0" borderId="2" xfId="49" applyNumberFormat="1" applyFont="1" applyBorder="1" applyAlignment="1">
      <alignment horizontal="right" vertical="center"/>
    </xf>
    <xf numFmtId="1" fontId="45" fillId="0" borderId="2" xfId="0" applyNumberFormat="1" applyFont="1" applyBorder="1" applyAlignment="1">
      <alignment horizontal="center" vertical="center" wrapText="1"/>
    </xf>
    <xf numFmtId="0" fontId="45" fillId="0" borderId="2" xfId="0" quotePrefix="1" applyFont="1" applyBorder="1" applyAlignment="1">
      <alignment horizontal="center" vertical="center" wrapText="1"/>
    </xf>
    <xf numFmtId="165" fontId="43" fillId="0" borderId="2" xfId="49" applyNumberFormat="1" applyFont="1" applyBorder="1" applyAlignment="1">
      <alignment horizontal="right" vertical="center"/>
    </xf>
    <xf numFmtId="0" fontId="42" fillId="0" borderId="2" xfId="0" quotePrefix="1" applyFont="1" applyBorder="1" applyAlignment="1">
      <alignment horizontal="center" vertical="center" wrapText="1"/>
    </xf>
    <xf numFmtId="0" fontId="42" fillId="0" borderId="2" xfId="0" quotePrefix="1" applyNumberFormat="1" applyFont="1" applyBorder="1" applyAlignment="1">
      <alignment horizontal="center" vertical="center" wrapText="1"/>
    </xf>
    <xf numFmtId="0" fontId="45" fillId="0" borderId="2" xfId="0" quotePrefix="1" applyNumberFormat="1" applyFont="1" applyBorder="1" applyAlignment="1">
      <alignment horizontal="center" vertical="center" wrapText="1"/>
    </xf>
    <xf numFmtId="0" fontId="44" fillId="0" borderId="0" xfId="0" applyFont="1" applyBorder="1" applyAlignment="1">
      <alignment horizontal="justify" wrapText="1"/>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165" fontId="43" fillId="0" borderId="2" xfId="0" applyNumberFormat="1" applyFont="1" applyBorder="1" applyAlignment="1">
      <alignment vertical="justify"/>
    </xf>
    <xf numFmtId="165" fontId="43" fillId="0" borderId="2" xfId="0" applyNumberFormat="1" applyFont="1" applyBorder="1" applyAlignment="1">
      <alignment horizontal="center" vertical="center"/>
    </xf>
    <xf numFmtId="2" fontId="11" fillId="0" borderId="2" xfId="0" applyNumberFormat="1" applyFont="1" applyBorder="1" applyAlignment="1">
      <alignment horizontal="right" vertical="center"/>
    </xf>
    <xf numFmtId="49" fontId="11" fillId="0" borderId="2" xfId="0" applyNumberFormat="1" applyFont="1" applyBorder="1" applyAlignment="1">
      <alignment horizontal="right" vertical="center"/>
    </xf>
    <xf numFmtId="3" fontId="11" fillId="0" borderId="2" xfId="0" applyNumberFormat="1" applyFont="1" applyBorder="1" applyAlignment="1">
      <alignment horizontal="center" vertical="justify"/>
    </xf>
    <xf numFmtId="0" fontId="4" fillId="0" borderId="0" xfId="0" applyFont="1" applyBorder="1" applyAlignment="1">
      <alignment horizontal="center" vertical="center" wrapText="1"/>
    </xf>
    <xf numFmtId="49" fontId="4" fillId="0" borderId="0" xfId="0" applyNumberFormat="1" applyFont="1" applyBorder="1" applyAlignment="1">
      <alignment horizontal="center" vertical="center" wrapText="1"/>
    </xf>
    <xf numFmtId="0" fontId="6" fillId="0" borderId="0" xfId="0" applyFont="1" applyBorder="1" applyAlignment="1">
      <alignment horizontal="justify" vertical="center" wrapText="1"/>
    </xf>
    <xf numFmtId="165" fontId="43" fillId="0" borderId="0" xfId="0" applyNumberFormat="1" applyFont="1" applyBorder="1" applyAlignment="1">
      <alignment vertical="justify"/>
    </xf>
    <xf numFmtId="165" fontId="11" fillId="0" borderId="0" xfId="0" applyNumberFormat="1" applyFont="1" applyBorder="1" applyAlignment="1">
      <alignment vertical="justify"/>
    </xf>
    <xf numFmtId="0" fontId="42" fillId="0" borderId="0" xfId="0" quotePrefix="1" applyFont="1" applyBorder="1" applyAlignment="1">
      <alignment horizontal="center" vertical="center" wrapText="1"/>
    </xf>
    <xf numFmtId="165" fontId="43" fillId="0" borderId="0" xfId="49" applyNumberFormat="1" applyFont="1" applyBorder="1">
      <alignment vertical="top"/>
    </xf>
    <xf numFmtId="165" fontId="11" fillId="0" borderId="0" xfId="49" applyNumberFormat="1" applyFont="1" applyBorder="1">
      <alignment vertical="top"/>
    </xf>
    <xf numFmtId="1" fontId="42" fillId="0" borderId="0" xfId="0" applyNumberFormat="1" applyFont="1" applyBorder="1" applyAlignment="1">
      <alignment vertical="center" wrapText="1"/>
    </xf>
    <xf numFmtId="0" fontId="13" fillId="0" borderId="1" xfId="0" applyNumberFormat="1" applyFont="1" applyFill="1" applyBorder="1" applyAlignment="1" applyProtection="1">
      <alignment horizontal="right" vertical="center"/>
    </xf>
    <xf numFmtId="0" fontId="6" fillId="0" borderId="2"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vertical="center" wrapText="1"/>
    </xf>
    <xf numFmtId="2" fontId="41" fillId="0" borderId="2" xfId="0" applyNumberFormat="1" applyFont="1" applyBorder="1" applyAlignment="1">
      <alignment horizontal="left" vertical="center" wrapText="1"/>
    </xf>
    <xf numFmtId="0" fontId="44" fillId="0" borderId="15" xfId="0" applyFont="1" applyBorder="1" applyAlignment="1">
      <alignment horizontal="left" vertical="center" wrapText="1"/>
    </xf>
    <xf numFmtId="0" fontId="41" fillId="0" borderId="15" xfId="0" applyFont="1" applyBorder="1" applyAlignment="1">
      <alignment horizontal="left" vertical="center" wrapText="1"/>
    </xf>
    <xf numFmtId="0" fontId="43" fillId="0" borderId="15" xfId="0" applyFont="1" applyBorder="1" applyAlignment="1">
      <alignment horizontal="left" vertical="center" wrapText="1"/>
    </xf>
    <xf numFmtId="165" fontId="43" fillId="0" borderId="2" xfId="49" applyNumberFormat="1" applyFont="1" applyBorder="1" applyAlignment="1">
      <alignment horizontal="left" vertical="center"/>
    </xf>
    <xf numFmtId="165" fontId="43" fillId="0" borderId="2" xfId="49" applyNumberFormat="1" applyFont="1" applyBorder="1" applyAlignment="1">
      <alignment horizontal="left" vertical="center" wrapText="1"/>
    </xf>
    <xf numFmtId="0" fontId="4" fillId="0" borderId="2" xfId="0" applyFont="1" applyBorder="1" applyAlignment="1">
      <alignment horizontal="left" vertical="center" wrapText="1"/>
    </xf>
    <xf numFmtId="0" fontId="2" fillId="0" borderId="0" xfId="0" applyNumberFormat="1" applyFont="1" applyFill="1" applyBorder="1" applyAlignment="1" applyProtection="1">
      <alignment horizontal="center" vertical="center" wrapText="1"/>
    </xf>
    <xf numFmtId="0" fontId="4" fillId="0" borderId="0" xfId="0" applyNumberFormat="1" applyFont="1" applyFill="1" applyAlignment="1" applyProtection="1"/>
    <xf numFmtId="0" fontId="4" fillId="0" borderId="0" xfId="0" applyFont="1" applyFill="1" applyBorder="1"/>
    <xf numFmtId="0" fontId="4" fillId="0" borderId="0" xfId="0" applyFont="1" applyFill="1"/>
    <xf numFmtId="0" fontId="14" fillId="0" borderId="0" xfId="0" applyNumberFormat="1" applyFont="1" applyFill="1" applyAlignment="1" applyProtection="1"/>
    <xf numFmtId="0" fontId="14" fillId="0" borderId="0" xfId="0" applyFont="1" applyFill="1" applyBorder="1"/>
    <xf numFmtId="0" fontId="2" fillId="0" borderId="0" xfId="0" applyNumberFormat="1" applyFont="1" applyFill="1" applyBorder="1" applyAlignment="1" applyProtection="1">
      <alignment horizontal="center" vertical="top" wrapText="1"/>
    </xf>
    <xf numFmtId="0" fontId="2" fillId="0" borderId="1" xfId="0" applyNumberFormat="1" applyFont="1" applyFill="1" applyBorder="1" applyAlignment="1" applyProtection="1">
      <alignment horizontal="center"/>
    </xf>
    <xf numFmtId="0" fontId="14" fillId="0" borderId="1" xfId="0" applyFont="1" applyFill="1" applyBorder="1" applyAlignment="1">
      <alignment horizontal="center"/>
    </xf>
    <xf numFmtId="0" fontId="14" fillId="0" borderId="0" xfId="0" applyFont="1" applyFill="1" applyBorder="1" applyAlignment="1">
      <alignment horizontal="center"/>
    </xf>
    <xf numFmtId="0" fontId="2" fillId="0" borderId="0" xfId="0" applyNumberFormat="1" applyFont="1" applyFill="1" applyBorder="1" applyAlignment="1" applyProtection="1">
      <alignment horizontal="center" vertical="top"/>
    </xf>
    <xf numFmtId="0" fontId="14" fillId="0" borderId="0" xfId="0" applyNumberFormat="1" applyFont="1" applyFill="1" applyBorder="1" applyAlignment="1" applyProtection="1"/>
    <xf numFmtId="0" fontId="8" fillId="0" borderId="7"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2" fillId="0" borderId="0" xfId="0" applyNumberFormat="1" applyFont="1" applyFill="1" applyAlignment="1" applyProtection="1">
      <alignment vertical="center"/>
    </xf>
    <xf numFmtId="165" fontId="5" fillId="0" borderId="2" xfId="49" applyNumberFormat="1" applyFont="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3" fillId="0" borderId="0" xfId="0" applyNumberFormat="1" applyFont="1" applyFill="1" applyAlignment="1" applyProtection="1"/>
    <xf numFmtId="165" fontId="5" fillId="0" borderId="2" xfId="49" applyNumberFormat="1" applyFont="1" applyBorder="1">
      <alignment vertical="top"/>
    </xf>
    <xf numFmtId="0" fontId="3" fillId="0" borderId="0" xfId="0" applyFont="1" applyFill="1" applyBorder="1" applyAlignment="1">
      <alignment vertical="center"/>
    </xf>
    <xf numFmtId="0" fontId="3" fillId="0" borderId="0" xfId="0" applyFont="1" applyFill="1" applyAlignment="1">
      <alignment vertical="center"/>
    </xf>
    <xf numFmtId="2" fontId="39" fillId="0" borderId="2" xfId="0" quotePrefix="1" applyNumberFormat="1" applyFont="1" applyBorder="1" applyAlignment="1">
      <alignment horizontal="center" vertical="center" wrapText="1"/>
    </xf>
    <xf numFmtId="0" fontId="2" fillId="0" borderId="15" xfId="0" applyFont="1" applyBorder="1" applyAlignment="1">
      <alignment horizontal="justify" wrapText="1"/>
    </xf>
    <xf numFmtId="0" fontId="3" fillId="0" borderId="2" xfId="0" applyNumberFormat="1" applyFont="1" applyFill="1" applyBorder="1" applyAlignment="1" applyProtection="1">
      <alignment wrapText="1"/>
    </xf>
    <xf numFmtId="2" fontId="3" fillId="2" borderId="2" xfId="0" applyNumberFormat="1" applyFont="1" applyFill="1" applyBorder="1" applyAlignment="1">
      <alignment vertical="center" wrapText="1"/>
    </xf>
    <xf numFmtId="1" fontId="39" fillId="0" borderId="2" xfId="0" quotePrefix="1" applyNumberFormat="1" applyFont="1" applyBorder="1" applyAlignment="1">
      <alignment horizontal="center" vertical="center" wrapText="1"/>
    </xf>
    <xf numFmtId="0" fontId="3" fillId="0" borderId="2" xfId="0" applyFont="1" applyFill="1" applyBorder="1" applyAlignment="1">
      <alignment horizontal="justify" vertical="center" wrapText="1"/>
    </xf>
    <xf numFmtId="0" fontId="3" fillId="0" borderId="2" xfId="0" applyNumberFormat="1" applyFont="1" applyFill="1" applyBorder="1" applyAlignment="1" applyProtection="1">
      <alignment vertical="top" wrapText="1"/>
    </xf>
    <xf numFmtId="2" fontId="38" fillId="0" borderId="2" xfId="0" quotePrefix="1" applyNumberFormat="1" applyFont="1" applyBorder="1" applyAlignment="1">
      <alignment horizontal="right" vertical="center" wrapText="1"/>
    </xf>
    <xf numFmtId="2" fontId="39" fillId="0" borderId="0" xfId="0" applyNumberFormat="1" applyFont="1" applyBorder="1" applyAlignment="1">
      <alignment vertical="center" wrapText="1"/>
    </xf>
    <xf numFmtId="0" fontId="39" fillId="0" borderId="0" xfId="0" quotePrefix="1" applyFont="1" applyBorder="1" applyAlignment="1">
      <alignment horizontal="center" vertical="center" wrapText="1"/>
    </xf>
    <xf numFmtId="2" fontId="39" fillId="0" borderId="0" xfId="0" quotePrefix="1" applyNumberFormat="1" applyFont="1" applyBorder="1" applyAlignment="1">
      <alignment horizontal="center" vertical="center" wrapText="1"/>
    </xf>
    <xf numFmtId="0" fontId="38" fillId="0" borderId="0" xfId="0" applyFont="1" applyFill="1" applyAlignment="1">
      <alignment vertical="center"/>
    </xf>
    <xf numFmtId="0" fontId="3" fillId="0" borderId="0" xfId="0" applyFont="1" applyFill="1"/>
    <xf numFmtId="0" fontId="2" fillId="0" borderId="2" xfId="0" quotePrefix="1" applyFont="1" applyBorder="1" applyAlignment="1">
      <alignment horizontal="center" vertical="center" wrapText="1"/>
    </xf>
    <xf numFmtId="2" fontId="2" fillId="0" borderId="2" xfId="0" quotePrefix="1" applyNumberFormat="1" applyFont="1" applyBorder="1" applyAlignment="1">
      <alignment horizontal="center" vertical="center" wrapText="1"/>
    </xf>
    <xf numFmtId="0" fontId="2" fillId="0" borderId="15" xfId="0" applyFont="1" applyBorder="1" applyAlignment="1">
      <alignment wrapText="1"/>
    </xf>
    <xf numFmtId="2" fontId="3" fillId="0" borderId="2" xfId="0" applyNumberFormat="1" applyFont="1" applyBorder="1" applyAlignment="1">
      <alignment vertical="center" wrapText="1"/>
    </xf>
    <xf numFmtId="49" fontId="37" fillId="0" borderId="2" xfId="49" applyNumberFormat="1" applyFont="1" applyBorder="1" applyAlignment="1">
      <alignment horizontal="center" vertical="center" wrapText="1"/>
    </xf>
    <xf numFmtId="0" fontId="3" fillId="0" borderId="0" xfId="0" applyNumberFormat="1" applyFont="1" applyFill="1" applyAlignment="1" applyProtection="1">
      <alignment vertical="center"/>
    </xf>
    <xf numFmtId="0" fontId="48" fillId="0" borderId="2" xfId="0" quotePrefix="1" applyFont="1" applyBorder="1" applyAlignment="1">
      <alignment horizontal="center" vertical="center" wrapText="1"/>
    </xf>
    <xf numFmtId="0" fontId="1" fillId="0" borderId="2" xfId="0" quotePrefix="1" applyFont="1" applyBorder="1" applyAlignment="1">
      <alignment horizontal="center" vertical="center" wrapText="1"/>
    </xf>
    <xf numFmtId="2" fontId="1" fillId="0" borderId="2" xfId="0" quotePrefix="1" applyNumberFormat="1" applyFont="1" applyBorder="1" applyAlignment="1">
      <alignment horizontal="center" vertical="center" wrapText="1"/>
    </xf>
    <xf numFmtId="165" fontId="3" fillId="0" borderId="2" xfId="49" applyNumberFormat="1" applyFont="1" applyBorder="1" applyAlignment="1">
      <alignment vertical="top"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justify" vertical="center" wrapText="1"/>
    </xf>
    <xf numFmtId="0" fontId="2" fillId="0" borderId="2" xfId="0" applyFont="1" applyBorder="1" applyAlignment="1">
      <alignment horizontal="justify"/>
    </xf>
    <xf numFmtId="165" fontId="5" fillId="0" borderId="2" xfId="0" applyNumberFormat="1" applyFont="1" applyBorder="1" applyAlignment="1">
      <alignment vertical="justify"/>
    </xf>
    <xf numFmtId="0" fontId="3" fillId="0" borderId="0" xfId="0" applyFont="1" applyAlignment="1">
      <alignment horizontal="justify"/>
    </xf>
    <xf numFmtId="0" fontId="2" fillId="0" borderId="0" xfId="0" applyNumberFormat="1" applyFont="1" applyFill="1" applyAlignment="1" applyProtection="1"/>
    <xf numFmtId="2" fontId="1" fillId="0" borderId="2" xfId="0" applyNumberFormat="1" applyFont="1" applyBorder="1" applyAlignment="1">
      <alignment horizontal="center" vertical="center" wrapText="1"/>
    </xf>
    <xf numFmtId="165" fontId="5" fillId="0" borderId="2" xfId="49" applyNumberFormat="1" applyFont="1" applyBorder="1" applyAlignment="1">
      <alignment horizontal="right"/>
    </xf>
    <xf numFmtId="165" fontId="5" fillId="0" borderId="2" xfId="49" applyNumberFormat="1" applyFont="1" applyBorder="1" applyAlignment="1">
      <alignment horizontal="center" vertical="top"/>
    </xf>
    <xf numFmtId="0" fontId="2" fillId="0" borderId="0" xfId="0" applyFont="1" applyBorder="1" applyAlignment="1">
      <alignment horizontal="justify" wrapText="1"/>
    </xf>
    <xf numFmtId="0" fontId="2" fillId="0" borderId="0" xfId="0" applyNumberFormat="1" applyFont="1" applyFill="1" applyBorder="1" applyAlignment="1" applyProtection="1">
      <alignment horizontal="center"/>
    </xf>
    <xf numFmtId="0" fontId="13" fillId="0" borderId="0" xfId="0" applyNumberFormat="1" applyFont="1" applyFill="1" applyBorder="1" applyAlignment="1" applyProtection="1">
      <alignment horizontal="right" vertical="center"/>
    </xf>
    <xf numFmtId="165" fontId="5" fillId="0" borderId="29" xfId="0" applyNumberFormat="1" applyFont="1" applyBorder="1" applyAlignment="1">
      <alignment horizontal="right" vertical="center"/>
    </xf>
    <xf numFmtId="165" fontId="5" fillId="0" borderId="31" xfId="0" applyNumberFormat="1" applyFont="1" applyBorder="1" applyAlignment="1">
      <alignment horizontal="right" vertical="center"/>
    </xf>
    <xf numFmtId="165" fontId="5" fillId="0" borderId="2" xfId="49" applyNumberFormat="1" applyFont="1" applyBorder="1" applyAlignment="1">
      <alignment horizontal="right" vertical="center"/>
    </xf>
    <xf numFmtId="165" fontId="37" fillId="2" borderId="2" xfId="49" applyNumberFormat="1" applyFont="1" applyFill="1" applyBorder="1" applyAlignment="1">
      <alignment horizontal="right" vertical="center"/>
    </xf>
    <xf numFmtId="165" fontId="3" fillId="2" borderId="2" xfId="0" applyNumberFormat="1" applyFont="1" applyFill="1" applyBorder="1" applyAlignment="1">
      <alignment horizontal="right" vertical="center"/>
    </xf>
    <xf numFmtId="165" fontId="3" fillId="2" borderId="36" xfId="0" applyNumberFormat="1" applyFont="1" applyFill="1" applyBorder="1" applyAlignment="1">
      <alignment horizontal="right" vertical="center"/>
    </xf>
    <xf numFmtId="0" fontId="2" fillId="0" borderId="2" xfId="0" applyFont="1" applyFill="1" applyBorder="1" applyAlignment="1">
      <alignment horizontal="right" vertical="center"/>
    </xf>
    <xf numFmtId="0" fontId="2" fillId="0" borderId="36" xfId="0" applyFont="1" applyFill="1" applyBorder="1" applyAlignment="1">
      <alignment horizontal="right" vertical="center"/>
    </xf>
    <xf numFmtId="165" fontId="5" fillId="0" borderId="5" xfId="49" applyNumberFormat="1" applyFont="1" applyBorder="1" applyAlignment="1">
      <alignment horizontal="right" vertical="center"/>
    </xf>
    <xf numFmtId="0" fontId="2" fillId="0" borderId="5" xfId="0" applyFont="1" applyFill="1" applyBorder="1" applyAlignment="1">
      <alignment horizontal="right" vertical="center"/>
    </xf>
    <xf numFmtId="0" fontId="2" fillId="0" borderId="39" xfId="0" applyFont="1" applyFill="1" applyBorder="1" applyAlignment="1">
      <alignment horizontal="right" vertical="center"/>
    </xf>
    <xf numFmtId="0" fontId="8" fillId="0" borderId="0" xfId="0" applyNumberFormat="1" applyFont="1" applyFill="1" applyBorder="1" applyAlignment="1" applyProtection="1">
      <alignment horizontal="center" vertical="center" wrapText="1"/>
    </xf>
    <xf numFmtId="0" fontId="10" fillId="0" borderId="0" xfId="0" applyFont="1" applyBorder="1" applyAlignment="1">
      <alignment horizontal="center" vertical="center" wrapText="1"/>
    </xf>
    <xf numFmtId="0" fontId="6" fillId="0" borderId="0" xfId="0" applyNumberFormat="1" applyFont="1" applyFill="1" applyBorder="1" applyAlignment="1" applyProtection="1">
      <alignment vertical="center" wrapText="1"/>
    </xf>
    <xf numFmtId="0" fontId="39" fillId="0" borderId="0" xfId="0" applyFont="1" applyBorder="1" applyAlignment="1">
      <alignment horizontal="center" vertical="center" wrapText="1"/>
    </xf>
    <xf numFmtId="2" fontId="39" fillId="0" borderId="0" xfId="0" applyNumberFormat="1" applyFont="1" applyBorder="1" applyAlignment="1">
      <alignment horizontal="center" vertical="center" wrapText="1"/>
    </xf>
    <xf numFmtId="165" fontId="5" fillId="0" borderId="0" xfId="49" applyNumberFormat="1" applyFont="1" applyBorder="1" applyAlignment="1">
      <alignment vertical="center"/>
    </xf>
    <xf numFmtId="165" fontId="5" fillId="0" borderId="0" xfId="49" applyNumberFormat="1" applyFont="1" applyBorder="1" applyAlignment="1">
      <alignment horizontal="right"/>
    </xf>
    <xf numFmtId="165" fontId="5" fillId="0" borderId="0" xfId="49" applyNumberFormat="1" applyFont="1" applyBorder="1">
      <alignment vertical="top"/>
    </xf>
    <xf numFmtId="0" fontId="3" fillId="0" borderId="0" xfId="0" applyNumberFormat="1" applyFont="1" applyFill="1" applyBorder="1" applyAlignment="1" applyProtection="1">
      <alignment wrapText="1"/>
    </xf>
    <xf numFmtId="1" fontId="39" fillId="0" borderId="0" xfId="0" quotePrefix="1" applyNumberFormat="1" applyFont="1" applyBorder="1" applyAlignment="1">
      <alignment horizontal="center" vertical="center" wrapText="1"/>
    </xf>
    <xf numFmtId="0" fontId="3" fillId="0" borderId="0" xfId="0" applyFont="1" applyFill="1" applyBorder="1" applyAlignment="1">
      <alignment horizontal="justify" vertical="center" wrapText="1"/>
    </xf>
    <xf numFmtId="165" fontId="5" fillId="0" borderId="0" xfId="49" applyNumberFormat="1" applyFont="1" applyBorder="1" applyAlignment="1">
      <alignment horizontal="center" vertical="top"/>
    </xf>
    <xf numFmtId="0" fontId="3" fillId="0" borderId="0" xfId="0" applyNumberFormat="1" applyFont="1" applyFill="1" applyBorder="1" applyAlignment="1" applyProtection="1">
      <alignment vertical="top" wrapText="1"/>
    </xf>
    <xf numFmtId="2" fontId="2" fillId="0" borderId="0" xfId="0" quotePrefix="1" applyNumberFormat="1" applyFont="1" applyBorder="1" applyAlignment="1">
      <alignment horizontal="center" vertical="center" wrapText="1"/>
    </xf>
    <xf numFmtId="0" fontId="3" fillId="0" borderId="0" xfId="0" applyFont="1" applyBorder="1" applyAlignment="1">
      <alignment vertical="center" wrapText="1"/>
    </xf>
    <xf numFmtId="165" fontId="37" fillId="0" borderId="0" xfId="49" applyNumberFormat="1" applyFont="1" applyBorder="1" applyAlignment="1">
      <alignment vertical="top" wrapText="1"/>
    </xf>
    <xf numFmtId="0" fontId="2" fillId="0" borderId="0" xfId="0" quotePrefix="1" applyFont="1" applyBorder="1" applyAlignment="1">
      <alignment horizontal="center" vertical="center" wrapText="1"/>
    </xf>
    <xf numFmtId="2" fontId="3" fillId="0" borderId="0" xfId="0" applyNumberFormat="1" applyFont="1" applyBorder="1" applyAlignment="1">
      <alignment vertical="center" wrapText="1"/>
    </xf>
    <xf numFmtId="165" fontId="37" fillId="0" borderId="0" xfId="49" applyNumberFormat="1" applyFont="1" applyBorder="1" applyAlignment="1">
      <alignment horizontal="center" vertical="center" wrapText="1"/>
    </xf>
    <xf numFmtId="49" fontId="37" fillId="0" borderId="0" xfId="49" applyNumberFormat="1" applyFont="1" applyBorder="1" applyAlignment="1">
      <alignment horizontal="center" vertical="center" wrapText="1"/>
    </xf>
    <xf numFmtId="0" fontId="48" fillId="0" borderId="0" xfId="0" quotePrefix="1" applyFont="1" applyBorder="1" applyAlignment="1">
      <alignment horizontal="center" vertical="center" wrapText="1"/>
    </xf>
    <xf numFmtId="0" fontId="1" fillId="0" borderId="0" xfId="0" quotePrefix="1" applyFont="1" applyBorder="1" applyAlignment="1">
      <alignment horizontal="center" vertical="center" wrapText="1"/>
    </xf>
    <xf numFmtId="2" fontId="1" fillId="0" borderId="0" xfId="0" quotePrefix="1" applyNumberFormat="1" applyFont="1" applyBorder="1" applyAlignment="1">
      <alignment horizontal="center" vertical="center" wrapText="1"/>
    </xf>
    <xf numFmtId="2" fontId="1" fillId="0" borderId="0" xfId="0" applyNumberFormat="1" applyFont="1" applyBorder="1" applyAlignment="1">
      <alignment horizontal="center" vertical="center" wrapText="1"/>
    </xf>
    <xf numFmtId="0" fontId="39" fillId="0" borderId="0" xfId="0" applyFont="1" applyBorder="1" applyAlignment="1">
      <alignment horizontal="justify" wrapText="1"/>
    </xf>
    <xf numFmtId="165" fontId="3" fillId="0" borderId="0" xfId="49" applyNumberFormat="1" applyFont="1" applyBorder="1" applyAlignment="1">
      <alignment vertical="top" wrapText="1"/>
    </xf>
    <xf numFmtId="165" fontId="37" fillId="0" borderId="0" xfId="49" applyNumberFormat="1" applyFont="1" applyBorder="1" applyAlignment="1">
      <alignment horizontal="center" vertical="top"/>
    </xf>
    <xf numFmtId="49" fontId="2" fillId="0" borderId="0" xfId="0" applyNumberFormat="1" applyFont="1" applyBorder="1" applyAlignment="1">
      <alignment horizontal="center" vertical="center" wrapText="1"/>
    </xf>
    <xf numFmtId="0" fontId="2" fillId="0" borderId="0" xfId="0" applyFont="1" applyBorder="1" applyAlignment="1">
      <alignment horizontal="justify" vertical="center" wrapText="1"/>
    </xf>
    <xf numFmtId="0" fontId="2" fillId="0" borderId="0" xfId="0" applyFont="1" applyBorder="1" applyAlignment="1">
      <alignment horizontal="justify"/>
    </xf>
    <xf numFmtId="165" fontId="5" fillId="0" borderId="0" xfId="0" applyNumberFormat="1" applyFont="1" applyBorder="1" applyAlignment="1">
      <alignment vertical="justify"/>
    </xf>
    <xf numFmtId="0" fontId="3" fillId="0" borderId="0" xfId="0" applyFont="1" applyBorder="1" applyAlignment="1">
      <alignment horizontal="justify"/>
    </xf>
    <xf numFmtId="0" fontId="2" fillId="0" borderId="0" xfId="0" applyFont="1" applyBorder="1"/>
    <xf numFmtId="0" fontId="3" fillId="0" borderId="0" xfId="0" applyNumberFormat="1" applyFont="1" applyFill="1" applyBorder="1" applyAlignment="1" applyProtection="1"/>
    <xf numFmtId="0" fontId="2" fillId="0" borderId="0" xfId="0" applyNumberFormat="1" applyFont="1" applyFill="1" applyBorder="1" applyAlignment="1" applyProtection="1"/>
    <xf numFmtId="0" fontId="6" fillId="0" borderId="26" xfId="0" applyFont="1" applyFill="1" applyBorder="1" applyAlignment="1">
      <alignment vertical="center"/>
    </xf>
    <xf numFmtId="0" fontId="6" fillId="0" borderId="27" xfId="0" applyFont="1" applyFill="1" applyBorder="1" applyAlignment="1">
      <alignment horizontal="center" vertical="center" wrapText="1"/>
    </xf>
    <xf numFmtId="165" fontId="11" fillId="0" borderId="29" xfId="0" applyNumberFormat="1" applyFont="1" applyBorder="1" applyAlignment="1">
      <alignment horizontal="right" vertical="center"/>
    </xf>
    <xf numFmtId="0" fontId="41" fillId="0" borderId="2" xfId="0" quotePrefix="1" applyFont="1" applyBorder="1" applyAlignment="1">
      <alignment horizontal="center" vertical="center" wrapText="1"/>
    </xf>
    <xf numFmtId="0" fontId="41" fillId="0" borderId="35" xfId="0" quotePrefix="1" applyFont="1" applyBorder="1" applyAlignment="1">
      <alignment horizontal="center" vertical="center" wrapText="1"/>
    </xf>
    <xf numFmtId="0" fontId="6" fillId="0" borderId="15" xfId="0" applyFont="1" applyBorder="1" applyAlignment="1">
      <alignment horizontal="left" vertical="center" wrapText="1"/>
    </xf>
    <xf numFmtId="0" fontId="4" fillId="0" borderId="5" xfId="0" applyFont="1" applyBorder="1" applyAlignment="1">
      <alignment horizontal="left" vertical="center" wrapText="1"/>
    </xf>
    <xf numFmtId="0" fontId="4" fillId="2" borderId="4" xfId="0" applyFont="1" applyFill="1" applyBorder="1" applyAlignment="1">
      <alignment horizontal="left" vertical="center" wrapText="1"/>
    </xf>
    <xf numFmtId="165" fontId="43" fillId="2" borderId="2" xfId="49" applyNumberFormat="1" applyFont="1" applyFill="1" applyBorder="1" applyAlignment="1">
      <alignment horizontal="center" vertical="center" wrapText="1"/>
    </xf>
    <xf numFmtId="165" fontId="43" fillId="2" borderId="2" xfId="49" applyNumberFormat="1" applyFont="1" applyFill="1" applyBorder="1" applyAlignment="1">
      <alignment horizontal="right" vertical="center"/>
    </xf>
    <xf numFmtId="2" fontId="41" fillId="0" borderId="2" xfId="0" quotePrefix="1" applyNumberFormat="1" applyFont="1" applyBorder="1" applyAlignment="1">
      <alignment horizontal="center" vertical="center" wrapText="1"/>
    </xf>
    <xf numFmtId="165" fontId="11" fillId="0" borderId="2" xfId="49" applyNumberFormat="1" applyFont="1" applyBorder="1" applyAlignment="1">
      <alignment vertical="center"/>
    </xf>
    <xf numFmtId="0" fontId="41" fillId="0" borderId="37" xfId="0" quotePrefix="1" applyFont="1" applyBorder="1" applyAlignment="1">
      <alignment horizontal="center" vertical="center" wrapText="1"/>
    </xf>
    <xf numFmtId="0" fontId="41" fillId="0" borderId="5" xfId="0" quotePrefix="1" applyFont="1" applyBorder="1" applyAlignment="1">
      <alignment horizontal="center" vertical="center" wrapText="1"/>
    </xf>
    <xf numFmtId="2" fontId="41" fillId="0" borderId="5" xfId="0" quotePrefix="1" applyNumberFormat="1" applyFont="1" applyBorder="1" applyAlignment="1">
      <alignment horizontal="center" vertical="center" wrapText="1"/>
    </xf>
    <xf numFmtId="2" fontId="41" fillId="0" borderId="5" xfId="0" applyNumberFormat="1" applyFont="1" applyBorder="1" applyAlignment="1">
      <alignment horizontal="left" vertical="center" wrapText="1"/>
    </xf>
    <xf numFmtId="2" fontId="41" fillId="0" borderId="5" xfId="0" applyNumberFormat="1" applyFont="1" applyBorder="1" applyAlignment="1">
      <alignment horizontal="center" vertical="center" wrapText="1"/>
    </xf>
    <xf numFmtId="165" fontId="11" fillId="0" borderId="5" xfId="49" applyNumberFormat="1" applyFont="1" applyBorder="1" applyAlignment="1">
      <alignment horizontal="right" vertical="center"/>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49" fontId="6" fillId="0" borderId="41" xfId="0" applyNumberFormat="1" applyFont="1" applyBorder="1" applyAlignment="1">
      <alignment horizontal="center" vertical="center" wrapText="1"/>
    </xf>
    <xf numFmtId="0" fontId="6" fillId="0" borderId="30" xfId="0" applyFont="1" applyBorder="1" applyAlignment="1">
      <alignment horizontal="left" vertical="center"/>
    </xf>
    <xf numFmtId="165" fontId="11" fillId="0" borderId="29" xfId="0" applyNumberFormat="1" applyFont="1" applyBorder="1" applyAlignment="1">
      <alignment vertical="center"/>
    </xf>
    <xf numFmtId="0" fontId="6" fillId="0" borderId="0" xfId="0" applyFont="1"/>
    <xf numFmtId="0" fontId="6" fillId="0" borderId="0" xfId="0" applyNumberFormat="1" applyFont="1" applyFill="1" applyAlignment="1" applyProtection="1"/>
    <xf numFmtId="0" fontId="41" fillId="2" borderId="28" xfId="0" quotePrefix="1" applyFont="1" applyFill="1" applyBorder="1" applyAlignment="1">
      <alignment horizontal="center" vertical="center" wrapText="1"/>
    </xf>
    <xf numFmtId="0" fontId="41" fillId="2" borderId="29" xfId="0" applyFont="1" applyFill="1" applyBorder="1" applyAlignment="1">
      <alignment horizontal="center" vertical="center" wrapText="1"/>
    </xf>
    <xf numFmtId="2" fontId="41" fillId="2" borderId="29" xfId="0" applyNumberFormat="1" applyFont="1" applyFill="1" applyBorder="1" applyAlignment="1">
      <alignment horizontal="center" vertical="center" wrapText="1"/>
    </xf>
    <xf numFmtId="2" fontId="41" fillId="2" borderId="29" xfId="0" applyNumberFormat="1" applyFont="1" applyFill="1" applyBorder="1" applyAlignment="1">
      <alignment horizontal="left" vertical="center" wrapText="1"/>
    </xf>
    <xf numFmtId="165" fontId="11" fillId="2" borderId="30" xfId="49" applyNumberFormat="1" applyFont="1" applyFill="1" applyBorder="1" applyAlignment="1">
      <alignment vertical="center"/>
    </xf>
    <xf numFmtId="165" fontId="11" fillId="2" borderId="29" xfId="49" applyNumberFormat="1" applyFont="1" applyFill="1" applyBorder="1" applyAlignment="1">
      <alignment horizontal="right"/>
    </xf>
    <xf numFmtId="165" fontId="11" fillId="2" borderId="29" xfId="0" applyNumberFormat="1" applyFont="1" applyFill="1" applyBorder="1" applyAlignment="1">
      <alignment horizontal="right" vertical="center"/>
    </xf>
    <xf numFmtId="165" fontId="5" fillId="2" borderId="29" xfId="0" applyNumberFormat="1" applyFont="1" applyFill="1" applyBorder="1" applyAlignment="1">
      <alignment horizontal="right" vertical="center"/>
    </xf>
    <xf numFmtId="165" fontId="5" fillId="2" borderId="31" xfId="0" applyNumberFormat="1" applyFont="1" applyFill="1" applyBorder="1" applyAlignment="1">
      <alignment horizontal="right" vertical="center"/>
    </xf>
    <xf numFmtId="165" fontId="11" fillId="2" borderId="30" xfId="49" applyNumberFormat="1" applyFont="1" applyFill="1" applyBorder="1">
      <alignment vertical="top"/>
    </xf>
    <xf numFmtId="165" fontId="11" fillId="2" borderId="29" xfId="49" applyNumberFormat="1" applyFont="1" applyFill="1" applyBorder="1">
      <alignment vertical="top"/>
    </xf>
    <xf numFmtId="165" fontId="11" fillId="2" borderId="29" xfId="49" applyNumberFormat="1" applyFont="1" applyFill="1" applyBorder="1" applyAlignment="1">
      <alignment horizontal="right" vertical="center"/>
    </xf>
    <xf numFmtId="165" fontId="5" fillId="2" borderId="29" xfId="49" applyNumberFormat="1" applyFont="1" applyFill="1" applyBorder="1" applyAlignment="1">
      <alignment horizontal="right" vertical="center"/>
    </xf>
    <xf numFmtId="165" fontId="5" fillId="2" borderId="31" xfId="49" applyNumberFormat="1" applyFont="1" applyFill="1" applyBorder="1" applyAlignment="1">
      <alignment horizontal="right" vertical="center"/>
    </xf>
    <xf numFmtId="0" fontId="41" fillId="2" borderId="7" xfId="0" quotePrefix="1" applyFont="1" applyFill="1" applyBorder="1" applyAlignment="1">
      <alignment horizontal="center" vertical="center" wrapText="1"/>
    </xf>
    <xf numFmtId="165" fontId="11" fillId="2" borderId="7" xfId="49" applyNumberFormat="1" applyFont="1" applyFill="1" applyBorder="1" applyAlignment="1">
      <alignment horizontal="right" vertical="center"/>
    </xf>
    <xf numFmtId="165" fontId="5" fillId="2" borderId="7" xfId="49" applyNumberFormat="1" applyFont="1" applyFill="1" applyBorder="1" applyAlignment="1">
      <alignment horizontal="right" vertical="center"/>
    </xf>
    <xf numFmtId="0" fontId="41" fillId="2" borderId="2" xfId="0" quotePrefix="1" applyFont="1" applyFill="1" applyBorder="1" applyAlignment="1">
      <alignment horizontal="center" vertical="center" wrapText="1"/>
    </xf>
    <xf numFmtId="165" fontId="11" fillId="2" borderId="2" xfId="49" applyNumberFormat="1" applyFont="1" applyFill="1" applyBorder="1" applyAlignment="1">
      <alignment horizontal="right" vertical="center"/>
    </xf>
    <xf numFmtId="165" fontId="5" fillId="2" borderId="2" xfId="49" applyNumberFormat="1" applyFont="1" applyFill="1" applyBorder="1" applyAlignment="1">
      <alignment horizontal="right" vertical="center"/>
    </xf>
    <xf numFmtId="165" fontId="2" fillId="2" borderId="2" xfId="0" applyNumberFormat="1" applyFont="1" applyFill="1" applyBorder="1" applyAlignment="1">
      <alignment horizontal="right" vertical="center"/>
    </xf>
    <xf numFmtId="165" fontId="2" fillId="2" borderId="36" xfId="0" applyNumberFormat="1" applyFont="1" applyFill="1" applyBorder="1" applyAlignment="1">
      <alignment horizontal="right" vertical="center"/>
    </xf>
    <xf numFmtId="49" fontId="44" fillId="2" borderId="35" xfId="0" quotePrefix="1" applyNumberFormat="1" applyFont="1" applyFill="1" applyBorder="1" applyAlignment="1">
      <alignment horizontal="center" vertical="center" wrapText="1"/>
    </xf>
    <xf numFmtId="0" fontId="44" fillId="2" borderId="2" xfId="0" quotePrefix="1" applyFont="1" applyFill="1" applyBorder="1" applyAlignment="1">
      <alignment horizontal="center" vertical="center" wrapText="1"/>
    </xf>
    <xf numFmtId="0" fontId="4" fillId="2" borderId="2" xfId="0" applyFont="1" applyFill="1" applyBorder="1" applyAlignment="1">
      <alignment horizontal="left" vertical="center" wrapText="1"/>
    </xf>
    <xf numFmtId="165" fontId="11" fillId="2" borderId="2" xfId="49" applyNumberFormat="1" applyFont="1" applyFill="1" applyBorder="1" applyAlignment="1">
      <alignment horizontal="center" vertical="center"/>
    </xf>
    <xf numFmtId="1" fontId="44" fillId="2" borderId="2" xfId="0" quotePrefix="1" applyNumberFormat="1" applyFont="1" applyFill="1" applyBorder="1" applyAlignment="1">
      <alignment horizontal="center" vertical="center" wrapText="1"/>
    </xf>
    <xf numFmtId="2" fontId="44" fillId="2" borderId="2" xfId="0" applyNumberFormat="1" applyFont="1" applyFill="1" applyBorder="1" applyAlignment="1">
      <alignment horizontal="left" vertical="center" wrapText="1"/>
    </xf>
    <xf numFmtId="165" fontId="43" fillId="2" borderId="2" xfId="49" applyNumberFormat="1" applyFont="1" applyFill="1" applyBorder="1" applyAlignment="1">
      <alignment horizontal="left" vertical="center" wrapText="1"/>
    </xf>
    <xf numFmtId="0" fontId="41" fillId="2" borderId="35" xfId="0" quotePrefix="1" applyFont="1" applyFill="1" applyBorder="1" applyAlignment="1">
      <alignment horizontal="center" vertical="center" wrapText="1"/>
    </xf>
    <xf numFmtId="2" fontId="6" fillId="2" borderId="2" xfId="0" quotePrefix="1" applyNumberFormat="1" applyFont="1" applyFill="1" applyBorder="1" applyAlignment="1">
      <alignment horizontal="center" vertical="center" wrapText="1"/>
    </xf>
    <xf numFmtId="0" fontId="6" fillId="2" borderId="15" xfId="0" applyFont="1" applyFill="1" applyBorder="1" applyAlignment="1">
      <alignment horizontal="left" vertical="center" wrapText="1"/>
    </xf>
    <xf numFmtId="49" fontId="43" fillId="2" borderId="2" xfId="49" applyNumberFormat="1" applyFont="1" applyFill="1" applyBorder="1" applyAlignment="1">
      <alignment horizontal="left" vertical="center" wrapText="1"/>
    </xf>
    <xf numFmtId="0" fontId="44" fillId="2" borderId="37" xfId="0" quotePrefix="1" applyFont="1" applyFill="1" applyBorder="1" applyAlignment="1">
      <alignment horizontal="center" vertical="center" wrapText="1"/>
    </xf>
    <xf numFmtId="0" fontId="44" fillId="2" borderId="5" xfId="0" quotePrefix="1" applyFont="1" applyFill="1" applyBorder="1" applyAlignment="1">
      <alignment horizontal="center" vertical="center" wrapText="1"/>
    </xf>
    <xf numFmtId="0" fontId="4" fillId="2" borderId="5" xfId="0" applyFont="1" applyFill="1" applyBorder="1" applyAlignment="1">
      <alignment horizontal="left" vertical="center" wrapText="1"/>
    </xf>
    <xf numFmtId="165" fontId="43" fillId="2" borderId="5" xfId="49" applyNumberFormat="1" applyFont="1" applyFill="1" applyBorder="1" applyAlignment="1">
      <alignment horizontal="center" vertical="center" wrapText="1"/>
    </xf>
    <xf numFmtId="165" fontId="43" fillId="2" borderId="5" xfId="49" applyNumberFormat="1" applyFont="1" applyFill="1" applyBorder="1" applyAlignment="1">
      <alignment horizontal="right" vertical="center"/>
    </xf>
    <xf numFmtId="165" fontId="37" fillId="2" borderId="5" xfId="49" applyNumberFormat="1" applyFont="1" applyFill="1" applyBorder="1" applyAlignment="1">
      <alignment horizontal="right" vertical="center"/>
    </xf>
    <xf numFmtId="165" fontId="3" fillId="2" borderId="5" xfId="0" applyNumberFormat="1" applyFont="1" applyFill="1" applyBorder="1" applyAlignment="1">
      <alignment horizontal="right" vertical="center"/>
    </xf>
    <xf numFmtId="165" fontId="3" fillId="2" borderId="39" xfId="0" applyNumberFormat="1" applyFont="1" applyFill="1" applyBorder="1" applyAlignment="1">
      <alignment horizontal="right" vertical="center"/>
    </xf>
    <xf numFmtId="49" fontId="44" fillId="2" borderId="32" xfId="0" quotePrefix="1" applyNumberFormat="1" applyFont="1" applyFill="1" applyBorder="1" applyAlignment="1">
      <alignment horizontal="center" vertical="center" wrapText="1"/>
    </xf>
    <xf numFmtId="0" fontId="44" fillId="2" borderId="7" xfId="0" quotePrefix="1" applyFont="1" applyFill="1" applyBorder="1" applyAlignment="1">
      <alignment horizontal="center" vertical="center" wrapText="1"/>
    </xf>
    <xf numFmtId="0" fontId="4" fillId="2" borderId="40" xfId="0" applyFont="1" applyFill="1" applyBorder="1" applyAlignment="1">
      <alignment horizontal="left" vertical="center" wrapText="1"/>
    </xf>
    <xf numFmtId="0" fontId="4" fillId="2" borderId="7" xfId="0" applyFont="1" applyFill="1" applyBorder="1" applyAlignment="1">
      <alignment horizontal="left" vertical="center" wrapText="1"/>
    </xf>
    <xf numFmtId="165" fontId="43" fillId="2" borderId="7" xfId="49" applyNumberFormat="1" applyFont="1" applyFill="1" applyBorder="1" applyAlignment="1">
      <alignment horizontal="center" vertical="center" wrapText="1"/>
    </xf>
    <xf numFmtId="165" fontId="43" fillId="2" borderId="7" xfId="49" applyNumberFormat="1" applyFont="1" applyFill="1" applyBorder="1" applyAlignment="1">
      <alignment horizontal="right" vertical="center"/>
    </xf>
    <xf numFmtId="165" fontId="37" fillId="2" borderId="7" xfId="49" applyNumberFormat="1" applyFont="1" applyFill="1" applyBorder="1" applyAlignment="1">
      <alignment horizontal="right" vertical="center"/>
    </xf>
    <xf numFmtId="165" fontId="3" fillId="2" borderId="7" xfId="0" applyNumberFormat="1" applyFont="1" applyFill="1" applyBorder="1" applyAlignment="1">
      <alignment horizontal="right" vertical="center"/>
    </xf>
    <xf numFmtId="165" fontId="3" fillId="2" borderId="34" xfId="0" applyNumberFormat="1" applyFont="1" applyFill="1" applyBorder="1" applyAlignment="1">
      <alignment horizontal="right" vertical="center"/>
    </xf>
    <xf numFmtId="49" fontId="50" fillId="2" borderId="35" xfId="0" quotePrefix="1" applyNumberFormat="1" applyFont="1" applyFill="1" applyBorder="1" applyAlignment="1">
      <alignment horizontal="center" vertical="center" wrapText="1"/>
    </xf>
    <xf numFmtId="0" fontId="50" fillId="2" borderId="2" xfId="0" quotePrefix="1" applyFont="1" applyFill="1" applyBorder="1" applyAlignment="1">
      <alignment horizontal="center" vertical="center" wrapText="1"/>
    </xf>
    <xf numFmtId="165" fontId="52" fillId="2" borderId="2" xfId="49" applyNumberFormat="1" applyFont="1" applyFill="1" applyBorder="1" applyAlignment="1">
      <alignment horizontal="center" vertical="center" wrapText="1"/>
    </xf>
    <xf numFmtId="165" fontId="52" fillId="2" borderId="2" xfId="49" applyNumberFormat="1" applyFont="1" applyFill="1" applyBorder="1" applyAlignment="1">
      <alignment horizontal="right" vertical="center"/>
    </xf>
    <xf numFmtId="49" fontId="54" fillId="2" borderId="35" xfId="0" quotePrefix="1" applyNumberFormat="1" applyFont="1" applyFill="1" applyBorder="1" applyAlignment="1">
      <alignment horizontal="center" vertical="center" wrapText="1"/>
    </xf>
    <xf numFmtId="0" fontId="45" fillId="2" borderId="2" xfId="0" quotePrefix="1" applyFont="1" applyFill="1" applyBorder="1" applyAlignment="1">
      <alignment horizontal="center" vertical="center" wrapText="1"/>
    </xf>
    <xf numFmtId="2" fontId="45" fillId="2" borderId="2" xfId="0" applyNumberFormat="1" applyFont="1" applyFill="1" applyBorder="1" applyAlignment="1">
      <alignment horizontal="center" vertical="center" wrapText="1"/>
    </xf>
    <xf numFmtId="165" fontId="43" fillId="2" borderId="2" xfId="49" applyNumberFormat="1" applyFont="1" applyFill="1" applyBorder="1" applyAlignment="1">
      <alignment horizontal="center" vertical="center"/>
    </xf>
    <xf numFmtId="0" fontId="44" fillId="2" borderId="15" xfId="0" applyFont="1" applyFill="1" applyBorder="1" applyAlignment="1">
      <alignment horizontal="left" vertical="center" wrapText="1"/>
    </xf>
    <xf numFmtId="2" fontId="4" fillId="2" borderId="2" xfId="49" applyNumberFormat="1" applyFont="1" applyFill="1" applyBorder="1" applyAlignment="1">
      <alignment horizontal="right" vertical="center"/>
    </xf>
    <xf numFmtId="2" fontId="43" fillId="2" borderId="2" xfId="49" applyNumberFormat="1" applyFont="1" applyFill="1" applyBorder="1" applyAlignment="1">
      <alignment horizontal="right" vertical="center"/>
    </xf>
    <xf numFmtId="3" fontId="43" fillId="0" borderId="2" xfId="49" applyNumberFormat="1" applyFont="1" applyBorder="1" applyAlignment="1">
      <alignment horizontal="center" vertical="center"/>
    </xf>
    <xf numFmtId="2" fontId="43" fillId="0" borderId="2" xfId="49" applyNumberFormat="1" applyFont="1" applyBorder="1" applyAlignment="1">
      <alignment horizontal="right" vertical="center"/>
    </xf>
    <xf numFmtId="2" fontId="44" fillId="2" borderId="5" xfId="0" applyNumberFormat="1" applyFont="1" applyFill="1" applyBorder="1" applyAlignment="1">
      <alignment horizontal="left" vertical="center" wrapText="1"/>
    </xf>
    <xf numFmtId="165" fontId="43" fillId="2" borderId="4" xfId="49" applyNumberFormat="1" applyFont="1" applyFill="1" applyBorder="1" applyAlignment="1">
      <alignment horizontal="left" vertical="center" wrapText="1"/>
    </xf>
    <xf numFmtId="0" fontId="6" fillId="2" borderId="40" xfId="0" applyFont="1" applyFill="1" applyBorder="1" applyAlignment="1">
      <alignment horizontal="left" vertical="center" wrapText="1"/>
    </xf>
    <xf numFmtId="0" fontId="6" fillId="2" borderId="37" xfId="0" quotePrefix="1" applyFont="1" applyFill="1" applyBorder="1" applyAlignment="1">
      <alignment horizontal="center" vertical="center" wrapText="1"/>
    </xf>
    <xf numFmtId="0" fontId="6" fillId="2" borderId="5" xfId="0" quotePrefix="1" applyFont="1" applyFill="1" applyBorder="1" applyAlignment="1">
      <alignment horizontal="center" vertical="center" wrapText="1"/>
    </xf>
    <xf numFmtId="2" fontId="6" fillId="2" borderId="5" xfId="0" quotePrefix="1" applyNumberFormat="1" applyFont="1" applyFill="1" applyBorder="1" applyAlignment="1">
      <alignment horizontal="center" vertical="center" wrapText="1"/>
    </xf>
    <xf numFmtId="0" fontId="6" fillId="2" borderId="38" xfId="0" applyFont="1" applyFill="1" applyBorder="1" applyAlignment="1">
      <alignment horizontal="left" vertical="center" wrapText="1"/>
    </xf>
    <xf numFmtId="2" fontId="41" fillId="2" borderId="5" xfId="0" applyNumberFormat="1" applyFont="1" applyFill="1" applyBorder="1" applyAlignment="1">
      <alignment horizontal="center" vertical="center" wrapText="1"/>
    </xf>
    <xf numFmtId="165" fontId="11" fillId="2" borderId="5" xfId="49" applyNumberFormat="1" applyFont="1" applyFill="1" applyBorder="1" applyAlignment="1">
      <alignment horizontal="right" vertical="center"/>
    </xf>
    <xf numFmtId="165" fontId="5" fillId="2" borderId="5" xfId="49" applyNumberFormat="1" applyFont="1" applyFill="1" applyBorder="1" applyAlignment="1">
      <alignment horizontal="right" vertical="center"/>
    </xf>
    <xf numFmtId="165" fontId="2" fillId="2" borderId="5" xfId="0" applyNumberFormat="1" applyFont="1" applyFill="1" applyBorder="1" applyAlignment="1">
      <alignment horizontal="right" vertical="center"/>
    </xf>
    <xf numFmtId="165" fontId="2" fillId="2" borderId="39" xfId="0" applyNumberFormat="1" applyFont="1" applyFill="1" applyBorder="1" applyAlignment="1">
      <alignment horizontal="right" vertical="center"/>
    </xf>
    <xf numFmtId="49" fontId="6" fillId="2" borderId="28" xfId="0" quotePrefix="1" applyNumberFormat="1" applyFont="1" applyFill="1" applyBorder="1" applyAlignment="1">
      <alignment horizontal="center" vertical="center" wrapText="1"/>
    </xf>
    <xf numFmtId="0" fontId="6" fillId="2" borderId="29" xfId="0" quotePrefix="1" applyFont="1" applyFill="1" applyBorder="1" applyAlignment="1">
      <alignment horizontal="center" vertical="center" wrapText="1"/>
    </xf>
    <xf numFmtId="165" fontId="2" fillId="2" borderId="29" xfId="0" applyNumberFormat="1" applyFont="1" applyFill="1" applyBorder="1" applyAlignment="1">
      <alignment horizontal="right" vertical="center"/>
    </xf>
    <xf numFmtId="165" fontId="2" fillId="2" borderId="31" xfId="0" applyNumberFormat="1" applyFont="1" applyFill="1" applyBorder="1" applyAlignment="1">
      <alignment horizontal="right" vertical="center"/>
    </xf>
    <xf numFmtId="49" fontId="41" fillId="2" borderId="32" xfId="0" quotePrefix="1" applyNumberFormat="1" applyFont="1" applyFill="1" applyBorder="1" applyAlignment="1">
      <alignment horizontal="center" vertical="center" wrapText="1"/>
    </xf>
    <xf numFmtId="1" fontId="41" fillId="2" borderId="7" xfId="0" quotePrefix="1" applyNumberFormat="1" applyFont="1" applyFill="1" applyBorder="1" applyAlignment="1">
      <alignment horizontal="center" vertical="center" wrapText="1"/>
    </xf>
    <xf numFmtId="2" fontId="41" fillId="2" borderId="7" xfId="0" applyNumberFormat="1" applyFont="1" applyFill="1" applyBorder="1" applyAlignment="1">
      <alignment horizontal="left" vertical="center" wrapText="1"/>
    </xf>
    <xf numFmtId="0" fontId="4" fillId="2" borderId="33" xfId="0" applyFont="1" applyFill="1" applyBorder="1" applyAlignment="1">
      <alignment horizontal="left" vertical="center" wrapText="1"/>
    </xf>
    <xf numFmtId="165" fontId="11" fillId="2" borderId="7" xfId="49" applyNumberFormat="1" applyFont="1" applyFill="1" applyBorder="1" applyAlignment="1">
      <alignment horizontal="center" vertical="center"/>
    </xf>
    <xf numFmtId="165" fontId="2" fillId="2" borderId="7" xfId="0" applyNumberFormat="1" applyFont="1" applyFill="1" applyBorder="1" applyAlignment="1">
      <alignment horizontal="right" vertical="center"/>
    </xf>
    <xf numFmtId="165" fontId="2" fillId="2" borderId="34" xfId="0" applyNumberFormat="1" applyFont="1" applyFill="1" applyBorder="1" applyAlignment="1">
      <alignment horizontal="right" vertical="center"/>
    </xf>
    <xf numFmtId="49" fontId="41" fillId="2" borderId="28" xfId="0" quotePrefix="1" applyNumberFormat="1" applyFont="1" applyFill="1" applyBorder="1" applyAlignment="1">
      <alignment horizontal="center" vertical="center" wrapText="1"/>
    </xf>
    <xf numFmtId="0" fontId="41" fillId="2" borderId="29" xfId="0" quotePrefix="1" applyFont="1" applyFill="1" applyBorder="1" applyAlignment="1">
      <alignment horizontal="center" vertical="center" wrapText="1"/>
    </xf>
    <xf numFmtId="2" fontId="41" fillId="2" borderId="29" xfId="0" quotePrefix="1" applyNumberFormat="1" applyFont="1" applyFill="1" applyBorder="1" applyAlignment="1">
      <alignment horizontal="center" vertical="center" wrapText="1"/>
    </xf>
    <xf numFmtId="0" fontId="6" fillId="2" borderId="29" xfId="0" applyFont="1" applyFill="1" applyBorder="1" applyAlignment="1">
      <alignment horizontal="left" vertical="center" wrapText="1"/>
    </xf>
    <xf numFmtId="0" fontId="4" fillId="2" borderId="30" xfId="0" applyNumberFormat="1" applyFont="1" applyFill="1" applyBorder="1" applyAlignment="1" applyProtection="1">
      <alignment horizontal="left" vertical="center" wrapText="1"/>
    </xf>
    <xf numFmtId="165" fontId="11" fillId="2" borderId="29" xfId="49" applyNumberFormat="1" applyFont="1" applyFill="1" applyBorder="1" applyAlignment="1">
      <alignment horizontal="center" vertical="center" wrapText="1"/>
    </xf>
    <xf numFmtId="0" fontId="41" fillId="2" borderId="43" xfId="0" quotePrefix="1" applyFont="1" applyFill="1" applyBorder="1" applyAlignment="1">
      <alignment horizontal="center" vertical="center" wrapText="1"/>
    </xf>
    <xf numFmtId="0" fontId="41" fillId="2" borderId="6" xfId="0" quotePrefix="1" applyFont="1" applyFill="1" applyBorder="1" applyAlignment="1">
      <alignment horizontal="center" vertical="center" wrapText="1"/>
    </xf>
    <xf numFmtId="2" fontId="41" fillId="2" borderId="6" xfId="0" quotePrefix="1" applyNumberFormat="1" applyFont="1" applyFill="1" applyBorder="1" applyAlignment="1">
      <alignment horizontal="center" vertical="center" wrapText="1"/>
    </xf>
    <xf numFmtId="0" fontId="6" fillId="2" borderId="43" xfId="0" applyFont="1" applyFill="1" applyBorder="1" applyAlignment="1">
      <alignment horizontal="left" vertical="center" wrapText="1"/>
    </xf>
    <xf numFmtId="0" fontId="4" fillId="2" borderId="44" xfId="0" applyNumberFormat="1" applyFont="1" applyFill="1" applyBorder="1" applyAlignment="1" applyProtection="1">
      <alignment wrapText="1"/>
    </xf>
    <xf numFmtId="165" fontId="11" fillId="2" borderId="6" xfId="49" applyNumberFormat="1" applyFont="1" applyFill="1" applyBorder="1">
      <alignment vertical="top"/>
    </xf>
    <xf numFmtId="165" fontId="11" fillId="2" borderId="6" xfId="49" applyNumberFormat="1" applyFont="1" applyFill="1" applyBorder="1" applyAlignment="1">
      <alignment horizontal="right" vertical="center"/>
    </xf>
    <xf numFmtId="165" fontId="5" fillId="2" borderId="6" xfId="49" applyNumberFormat="1" applyFont="1" applyFill="1" applyBorder="1" applyAlignment="1">
      <alignment horizontal="right" vertical="center"/>
    </xf>
    <xf numFmtId="0" fontId="14" fillId="2" borderId="6" xfId="0" applyFont="1" applyFill="1" applyBorder="1" applyAlignment="1">
      <alignment horizontal="right" vertical="center"/>
    </xf>
    <xf numFmtId="0" fontId="14" fillId="2" borderId="45" xfId="0" applyFont="1" applyFill="1" applyBorder="1" applyAlignment="1">
      <alignment horizontal="right" vertical="center"/>
    </xf>
    <xf numFmtId="2" fontId="6" fillId="2" borderId="29" xfId="0" quotePrefix="1" applyNumberFormat="1" applyFont="1" applyFill="1" applyBorder="1" applyAlignment="1">
      <alignment horizontal="center" vertical="center" wrapText="1"/>
    </xf>
    <xf numFmtId="49" fontId="43" fillId="2" borderId="29" xfId="49" applyNumberFormat="1" applyFont="1" applyFill="1" applyBorder="1" applyAlignment="1">
      <alignment horizontal="left" vertical="center" wrapText="1"/>
    </xf>
    <xf numFmtId="165" fontId="11" fillId="2" borderId="29" xfId="49" applyNumberFormat="1" applyFont="1" applyFill="1" applyBorder="1" applyAlignment="1">
      <alignment horizontal="center" vertical="center"/>
    </xf>
    <xf numFmtId="2" fontId="44" fillId="2" borderId="8" xfId="0" quotePrefix="1" applyNumberFormat="1" applyFont="1" applyFill="1" applyBorder="1" applyAlignment="1">
      <alignment horizontal="center" vertical="center" wrapText="1"/>
    </xf>
    <xf numFmtId="2" fontId="44" fillId="2" borderId="46" xfId="0" quotePrefix="1" applyNumberFormat="1" applyFont="1" applyFill="1" applyBorder="1" applyAlignment="1">
      <alignment horizontal="center" vertical="center" wrapText="1"/>
    </xf>
    <xf numFmtId="0" fontId="4" fillId="2" borderId="42" xfId="0" applyFont="1" applyFill="1" applyBorder="1" applyAlignment="1">
      <alignment horizontal="left" vertical="center" wrapText="1"/>
    </xf>
    <xf numFmtId="0" fontId="4" fillId="2" borderId="5" xfId="0" applyFont="1" applyFill="1" applyBorder="1"/>
    <xf numFmtId="0" fontId="4" fillId="2" borderId="5" xfId="0" applyFont="1" applyFill="1" applyBorder="1" applyAlignment="1">
      <alignment horizontal="center" vertical="center"/>
    </xf>
    <xf numFmtId="0" fontId="4" fillId="2" borderId="28" xfId="0" applyFont="1" applyFill="1" applyBorder="1" applyAlignment="1">
      <alignment horizontal="left" vertical="center" wrapText="1"/>
    </xf>
    <xf numFmtId="1" fontId="44" fillId="2" borderId="3" xfId="0" quotePrefix="1" applyNumberFormat="1" applyFont="1" applyFill="1" applyBorder="1" applyAlignment="1">
      <alignment horizontal="center" vertical="center" wrapText="1"/>
    </xf>
    <xf numFmtId="2" fontId="50" fillId="2" borderId="3" xfId="0" quotePrefix="1" applyNumberFormat="1" applyFont="1" applyFill="1" applyBorder="1" applyAlignment="1">
      <alignment horizontal="center" vertical="center" wrapText="1"/>
    </xf>
    <xf numFmtId="0" fontId="51" fillId="2" borderId="2" xfId="0" applyFont="1" applyFill="1" applyBorder="1" applyAlignment="1">
      <alignment horizontal="left" vertical="center" wrapText="1"/>
    </xf>
    <xf numFmtId="0" fontId="53" fillId="2" borderId="4" xfId="0" applyFont="1" applyFill="1" applyBorder="1" applyAlignment="1">
      <alignment horizontal="left" vertical="center" wrapText="1"/>
    </xf>
    <xf numFmtId="165" fontId="51" fillId="2" borderId="2" xfId="0" applyNumberFormat="1" applyFont="1" applyFill="1" applyBorder="1" applyAlignment="1">
      <alignment horizontal="right" vertical="center"/>
    </xf>
    <xf numFmtId="165" fontId="51" fillId="2" borderId="36" xfId="0" applyNumberFormat="1" applyFont="1" applyFill="1" applyBorder="1" applyAlignment="1">
      <alignment horizontal="right" vertical="center"/>
    </xf>
    <xf numFmtId="2" fontId="45" fillId="2" borderId="3" xfId="0" quotePrefix="1" applyNumberFormat="1" applyFont="1" applyFill="1" applyBorder="1" applyAlignment="1">
      <alignment horizontal="center" vertical="center" wrapText="1"/>
    </xf>
    <xf numFmtId="2" fontId="41" fillId="0" borderId="7" xfId="0" applyNumberFormat="1" applyFont="1" applyBorder="1" applyAlignment="1">
      <alignment horizontal="left" vertical="center" wrapText="1"/>
    </xf>
    <xf numFmtId="0" fontId="14" fillId="0" borderId="0" xfId="0" applyNumberFormat="1" applyFont="1" applyFill="1" applyAlignment="1" applyProtection="1">
      <alignment horizontal="left" vertical="center" wrapText="1"/>
    </xf>
    <xf numFmtId="0" fontId="42" fillId="0" borderId="0" xfId="0" quotePrefix="1" applyFont="1" applyBorder="1" applyAlignment="1">
      <alignment horizontal="center" vertical="center" wrapText="1"/>
    </xf>
    <xf numFmtId="0" fontId="2" fillId="0" borderId="0" xfId="0" applyNumberFormat="1" applyFont="1" applyFill="1" applyBorder="1" applyAlignment="1" applyProtection="1">
      <alignment horizontal="center" vertical="center" wrapText="1"/>
    </xf>
    <xf numFmtId="0" fontId="16" fillId="0" borderId="0" xfId="0" applyNumberFormat="1" applyFont="1" applyFill="1" applyBorder="1" applyAlignment="1" applyProtection="1">
      <alignment horizontal="center" vertical="center" wrapText="1"/>
    </xf>
    <xf numFmtId="0" fontId="46" fillId="0" borderId="0" xfId="0" applyNumberFormat="1" applyFont="1" applyFill="1" applyBorder="1" applyAlignment="1" applyProtection="1">
      <alignment horizontal="center" vertical="top" wrapText="1"/>
    </xf>
    <xf numFmtId="0" fontId="14" fillId="0" borderId="0" xfId="0" applyFont="1" applyBorder="1" applyAlignment="1">
      <alignment horizontal="left" vertical="center" wrapText="1"/>
    </xf>
    <xf numFmtId="0" fontId="14" fillId="0" borderId="0" xfId="0" applyNumberFormat="1" applyFont="1" applyFill="1" applyBorder="1" applyAlignment="1" applyProtection="1">
      <alignment horizontal="left" vertical="center" wrapText="1"/>
    </xf>
    <xf numFmtId="0" fontId="6" fillId="0" borderId="17"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16" fillId="0" borderId="0" xfId="0" applyNumberFormat="1" applyFont="1" applyFill="1" applyAlignment="1" applyProtection="1">
      <alignment horizontal="left" vertical="center" wrapText="1"/>
    </xf>
    <xf numFmtId="0" fontId="2" fillId="0" borderId="0" xfId="0" applyNumberFormat="1" applyFont="1" applyFill="1" applyBorder="1" applyAlignment="1" applyProtection="1">
      <alignment horizontal="center" vertical="top" wrapText="1"/>
    </xf>
    <xf numFmtId="0" fontId="6" fillId="0" borderId="16" xfId="0" applyNumberFormat="1" applyFont="1" applyFill="1" applyBorder="1" applyAlignment="1" applyProtection="1">
      <alignment horizontal="center" vertical="center" wrapText="1"/>
    </xf>
    <xf numFmtId="0" fontId="6" fillId="0" borderId="22" xfId="0" applyNumberFormat="1" applyFont="1" applyFill="1" applyBorder="1" applyAlignment="1" applyProtection="1">
      <alignment horizontal="center" vertical="center" wrapText="1"/>
    </xf>
    <xf numFmtId="0" fontId="6" fillId="0" borderId="17" xfId="0" applyNumberFormat="1" applyFont="1" applyFill="1" applyBorder="1" applyAlignment="1" applyProtection="1">
      <alignment horizontal="center" vertical="center" wrapText="1"/>
    </xf>
    <xf numFmtId="0" fontId="6" fillId="0" borderId="23" xfId="0" applyNumberFormat="1" applyFont="1" applyFill="1" applyBorder="1" applyAlignment="1" applyProtection="1">
      <alignment horizontal="center" vertical="center" wrapText="1"/>
    </xf>
    <xf numFmtId="0" fontId="6" fillId="0" borderId="18" xfId="0" applyFont="1" applyBorder="1" applyAlignment="1">
      <alignment horizontal="center" vertical="center" wrapText="1"/>
    </xf>
    <xf numFmtId="0" fontId="6" fillId="0" borderId="24" xfId="0" applyFont="1" applyBorder="1" applyAlignment="1">
      <alignment horizontal="center" vertical="center" wrapText="1"/>
    </xf>
    <xf numFmtId="0" fontId="14" fillId="0" borderId="0" xfId="0" applyFont="1" applyAlignment="1">
      <alignment horizontal="left" vertical="center" wrapText="1"/>
    </xf>
    <xf numFmtId="0" fontId="16" fillId="0" borderId="0" xfId="0" applyNumberFormat="1" applyFont="1" applyFill="1" applyAlignment="1" applyProtection="1">
      <alignment horizontal="center" vertical="center" wrapText="1"/>
    </xf>
    <xf numFmtId="0" fontId="4" fillId="0" borderId="0" xfId="0" applyNumberFormat="1" applyFont="1" applyFill="1" applyAlignment="1" applyProtection="1">
      <alignment horizontal="left" vertical="top"/>
    </xf>
  </cellXfs>
  <cellStyles count="64">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Normal_meresha_07" xfId="20"/>
    <cellStyle name="Акцент1 2" xfId="21"/>
    <cellStyle name="Акцент2 2" xfId="22"/>
    <cellStyle name="Акцент3 2" xfId="23"/>
    <cellStyle name="Акцент4 2" xfId="24"/>
    <cellStyle name="Акцент5 2" xfId="25"/>
    <cellStyle name="Акцент6 2" xfId="26"/>
    <cellStyle name="Ввод  2" xfId="27"/>
    <cellStyle name="Вывод 2" xfId="28"/>
    <cellStyle name="Вычисление 2" xfId="29"/>
    <cellStyle name="Звичайний 10" xfId="30"/>
    <cellStyle name="Звичайний 11" xfId="31"/>
    <cellStyle name="Звичайний 12" xfId="32"/>
    <cellStyle name="Звичайний 13" xfId="33"/>
    <cellStyle name="Звичайний 14" xfId="34"/>
    <cellStyle name="Звичайний 15" xfId="35"/>
    <cellStyle name="Звичайний 16" xfId="36"/>
    <cellStyle name="Звичайний 17" xfId="37"/>
    <cellStyle name="Звичайний 18" xfId="38"/>
    <cellStyle name="Звичайний 19" xfId="39"/>
    <cellStyle name="Звичайний 2" xfId="40"/>
    <cellStyle name="Звичайний 20" xfId="41"/>
    <cellStyle name="Звичайний 3" xfId="42"/>
    <cellStyle name="Звичайний 4" xfId="43"/>
    <cellStyle name="Звичайний 5" xfId="44"/>
    <cellStyle name="Звичайний 6" xfId="45"/>
    <cellStyle name="Звичайний 7" xfId="46"/>
    <cellStyle name="Звичайний 8" xfId="47"/>
    <cellStyle name="Звичайний 9" xfId="48"/>
    <cellStyle name="Звичайний_Додаток _ 3 зм_ни 4575" xfId="49"/>
    <cellStyle name="Итог 2" xfId="50"/>
    <cellStyle name="Контрольная ячейка 2" xfId="51"/>
    <cellStyle name="Название 2" xfId="52"/>
    <cellStyle name="Нейтральный 2" xfId="53"/>
    <cellStyle name="Обычный" xfId="0" builtinId="0"/>
    <cellStyle name="Обычный 2" xfId="54"/>
    <cellStyle name="Обычный 3" xfId="55"/>
    <cellStyle name="Обычный 4" xfId="56"/>
    <cellStyle name="Обычный 5" xfId="1"/>
    <cellStyle name="Плохой 2" xfId="57"/>
    <cellStyle name="Пояснение 2" xfId="58"/>
    <cellStyle name="Примечание 2" xfId="59"/>
    <cellStyle name="Связанная ячейка 2" xfId="60"/>
    <cellStyle name="Стиль 1" xfId="61"/>
    <cellStyle name="Текст предупреждения 2" xfId="62"/>
    <cellStyle name="Хороший 2" xfId="6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abSelected="1" topLeftCell="A4" zoomScale="80" zoomScaleNormal="80" workbookViewId="0">
      <selection activeCell="N11" sqref="N11"/>
    </sheetView>
  </sheetViews>
  <sheetFormatPr defaultColWidth="7.85546875" defaultRowHeight="20.25" x14ac:dyDescent="0.3"/>
  <cols>
    <col min="1" max="1" width="20.42578125" style="9" customWidth="1"/>
    <col min="2" max="2" width="20.85546875" style="9" customWidth="1"/>
    <col min="3" max="3" width="22" style="9" customWidth="1"/>
    <col min="4" max="4" width="48" style="9" customWidth="1"/>
    <col min="5" max="5" width="25.7109375" style="9" customWidth="1"/>
    <col min="6" max="6" width="16.28515625" style="9" customWidth="1"/>
    <col min="7" max="7" width="14.5703125" style="9" customWidth="1"/>
    <col min="8" max="8" width="15.28515625" style="9" customWidth="1"/>
    <col min="9" max="9" width="19.42578125" style="9" customWidth="1"/>
    <col min="10" max="10" width="7.85546875" style="8"/>
    <col min="11" max="11" width="15.140625" style="8" customWidth="1"/>
    <col min="12" max="183" width="7.85546875" style="8"/>
    <col min="184" max="184" width="7.85546875" style="8" customWidth="1"/>
    <col min="185" max="185" width="12.140625" style="8" customWidth="1"/>
    <col min="186" max="186" width="12" style="8" customWidth="1"/>
    <col min="187" max="187" width="13.7109375" style="8" customWidth="1"/>
    <col min="188" max="188" width="37.140625" style="8" customWidth="1"/>
    <col min="189" max="189" width="49.28515625" style="8" customWidth="1"/>
    <col min="190" max="190" width="15.7109375" style="8" customWidth="1"/>
    <col min="191" max="191" width="16.28515625" style="8" customWidth="1"/>
    <col min="192" max="192" width="16.140625" style="8" customWidth="1"/>
    <col min="193" max="193" width="20.28515625" style="8" customWidth="1"/>
    <col min="194" max="256" width="7.85546875" style="8"/>
    <col min="257" max="257" width="21.42578125" style="8" customWidth="1"/>
    <col min="258" max="258" width="21.140625" style="8" customWidth="1"/>
    <col min="259" max="259" width="24.140625" style="8" customWidth="1"/>
    <col min="260" max="260" width="60" style="8" customWidth="1"/>
    <col min="261" max="261" width="43.7109375" style="8" customWidth="1"/>
    <col min="262" max="263" width="21.42578125" style="8" customWidth="1"/>
    <col min="264" max="264" width="19.7109375" style="8" customWidth="1"/>
    <col min="265" max="265" width="19.28515625" style="8" customWidth="1"/>
    <col min="266" max="266" width="7.85546875" style="8"/>
    <col min="267" max="267" width="15.140625" style="8" customWidth="1"/>
    <col min="268" max="439" width="7.85546875" style="8"/>
    <col min="440" max="440" width="7.85546875" style="8" customWidth="1"/>
    <col min="441" max="441" width="12.140625" style="8" customWidth="1"/>
    <col min="442" max="442" width="12" style="8" customWidth="1"/>
    <col min="443" max="443" width="13.7109375" style="8" customWidth="1"/>
    <col min="444" max="444" width="37.140625" style="8" customWidth="1"/>
    <col min="445" max="445" width="49.28515625" style="8" customWidth="1"/>
    <col min="446" max="446" width="15.7109375" style="8" customWidth="1"/>
    <col min="447" max="447" width="16.28515625" style="8" customWidth="1"/>
    <col min="448" max="448" width="16.140625" style="8" customWidth="1"/>
    <col min="449" max="449" width="20.28515625" style="8" customWidth="1"/>
    <col min="450" max="512" width="7.85546875" style="8"/>
    <col min="513" max="513" width="21.42578125" style="8" customWidth="1"/>
    <col min="514" max="514" width="21.140625" style="8" customWidth="1"/>
    <col min="515" max="515" width="24.140625" style="8" customWidth="1"/>
    <col min="516" max="516" width="60" style="8" customWidth="1"/>
    <col min="517" max="517" width="43.7109375" style="8" customWidth="1"/>
    <col min="518" max="519" width="21.42578125" style="8" customWidth="1"/>
    <col min="520" max="520" width="19.7109375" style="8" customWidth="1"/>
    <col min="521" max="521" width="19.28515625" style="8" customWidth="1"/>
    <col min="522" max="522" width="7.85546875" style="8"/>
    <col min="523" max="523" width="15.140625" style="8" customWidth="1"/>
    <col min="524" max="695" width="7.85546875" style="8"/>
    <col min="696" max="696" width="7.85546875" style="8" customWidth="1"/>
    <col min="697" max="697" width="12.140625" style="8" customWidth="1"/>
    <col min="698" max="698" width="12" style="8" customWidth="1"/>
    <col min="699" max="699" width="13.7109375" style="8" customWidth="1"/>
    <col min="700" max="700" width="37.140625" style="8" customWidth="1"/>
    <col min="701" max="701" width="49.28515625" style="8" customWidth="1"/>
    <col min="702" max="702" width="15.7109375" style="8" customWidth="1"/>
    <col min="703" max="703" width="16.28515625" style="8" customWidth="1"/>
    <col min="704" max="704" width="16.140625" style="8" customWidth="1"/>
    <col min="705" max="705" width="20.28515625" style="8" customWidth="1"/>
    <col min="706" max="768" width="7.85546875" style="8"/>
    <col min="769" max="769" width="21.42578125" style="8" customWidth="1"/>
    <col min="770" max="770" width="21.140625" style="8" customWidth="1"/>
    <col min="771" max="771" width="24.140625" style="8" customWidth="1"/>
    <col min="772" max="772" width="60" style="8" customWidth="1"/>
    <col min="773" max="773" width="43.7109375" style="8" customWidth="1"/>
    <col min="774" max="775" width="21.42578125" style="8" customWidth="1"/>
    <col min="776" max="776" width="19.7109375" style="8" customWidth="1"/>
    <col min="777" max="777" width="19.28515625" style="8" customWidth="1"/>
    <col min="778" max="778" width="7.85546875" style="8"/>
    <col min="779" max="779" width="15.140625" style="8" customWidth="1"/>
    <col min="780" max="951" width="7.85546875" style="8"/>
    <col min="952" max="952" width="7.85546875" style="8" customWidth="1"/>
    <col min="953" max="953" width="12.140625" style="8" customWidth="1"/>
    <col min="954" max="954" width="12" style="8" customWidth="1"/>
    <col min="955" max="955" width="13.7109375" style="8" customWidth="1"/>
    <col min="956" max="956" width="37.140625" style="8" customWidth="1"/>
    <col min="957" max="957" width="49.28515625" style="8" customWidth="1"/>
    <col min="958" max="958" width="15.7109375" style="8" customWidth="1"/>
    <col min="959" max="959" width="16.28515625" style="8" customWidth="1"/>
    <col min="960" max="960" width="16.140625" style="8" customWidth="1"/>
    <col min="961" max="961" width="20.28515625" style="8" customWidth="1"/>
    <col min="962" max="1024" width="7.85546875" style="8"/>
    <col min="1025" max="1025" width="21.42578125" style="8" customWidth="1"/>
    <col min="1026" max="1026" width="21.140625" style="8" customWidth="1"/>
    <col min="1027" max="1027" width="24.140625" style="8" customWidth="1"/>
    <col min="1028" max="1028" width="60" style="8" customWidth="1"/>
    <col min="1029" max="1029" width="43.7109375" style="8" customWidth="1"/>
    <col min="1030" max="1031" width="21.42578125" style="8" customWidth="1"/>
    <col min="1032" max="1032" width="19.7109375" style="8" customWidth="1"/>
    <col min="1033" max="1033" width="19.28515625" style="8" customWidth="1"/>
    <col min="1034" max="1034" width="7.85546875" style="8"/>
    <col min="1035" max="1035" width="15.140625" style="8" customWidth="1"/>
    <col min="1036" max="1207" width="7.85546875" style="8"/>
    <col min="1208" max="1208" width="7.85546875" style="8" customWidth="1"/>
    <col min="1209" max="1209" width="12.140625" style="8" customWidth="1"/>
    <col min="1210" max="1210" width="12" style="8" customWidth="1"/>
    <col min="1211" max="1211" width="13.7109375" style="8" customWidth="1"/>
    <col min="1212" max="1212" width="37.140625" style="8" customWidth="1"/>
    <col min="1213" max="1213" width="49.28515625" style="8" customWidth="1"/>
    <col min="1214" max="1214" width="15.7109375" style="8" customWidth="1"/>
    <col min="1215" max="1215" width="16.28515625" style="8" customWidth="1"/>
    <col min="1216" max="1216" width="16.140625" style="8" customWidth="1"/>
    <col min="1217" max="1217" width="20.28515625" style="8" customWidth="1"/>
    <col min="1218" max="1280" width="7.85546875" style="8"/>
    <col min="1281" max="1281" width="21.42578125" style="8" customWidth="1"/>
    <col min="1282" max="1282" width="21.140625" style="8" customWidth="1"/>
    <col min="1283" max="1283" width="24.140625" style="8" customWidth="1"/>
    <col min="1284" max="1284" width="60" style="8" customWidth="1"/>
    <col min="1285" max="1285" width="43.7109375" style="8" customWidth="1"/>
    <col min="1286" max="1287" width="21.42578125" style="8" customWidth="1"/>
    <col min="1288" max="1288" width="19.7109375" style="8" customWidth="1"/>
    <col min="1289" max="1289" width="19.28515625" style="8" customWidth="1"/>
    <col min="1290" max="1290" width="7.85546875" style="8"/>
    <col min="1291" max="1291" width="15.140625" style="8" customWidth="1"/>
    <col min="1292" max="1463" width="7.85546875" style="8"/>
    <col min="1464" max="1464" width="7.85546875" style="8" customWidth="1"/>
    <col min="1465" max="1465" width="12.140625" style="8" customWidth="1"/>
    <col min="1466" max="1466" width="12" style="8" customWidth="1"/>
    <col min="1467" max="1467" width="13.7109375" style="8" customWidth="1"/>
    <col min="1468" max="1468" width="37.140625" style="8" customWidth="1"/>
    <col min="1469" max="1469" width="49.28515625" style="8" customWidth="1"/>
    <col min="1470" max="1470" width="15.7109375" style="8" customWidth="1"/>
    <col min="1471" max="1471" width="16.28515625" style="8" customWidth="1"/>
    <col min="1472" max="1472" width="16.140625" style="8" customWidth="1"/>
    <col min="1473" max="1473" width="20.28515625" style="8" customWidth="1"/>
    <col min="1474" max="1536" width="7.85546875" style="8"/>
    <col min="1537" max="1537" width="21.42578125" style="8" customWidth="1"/>
    <col min="1538" max="1538" width="21.140625" style="8" customWidth="1"/>
    <col min="1539" max="1539" width="24.140625" style="8" customWidth="1"/>
    <col min="1540" max="1540" width="60" style="8" customWidth="1"/>
    <col min="1541" max="1541" width="43.7109375" style="8" customWidth="1"/>
    <col min="1542" max="1543" width="21.42578125" style="8" customWidth="1"/>
    <col min="1544" max="1544" width="19.7109375" style="8" customWidth="1"/>
    <col min="1545" max="1545" width="19.28515625" style="8" customWidth="1"/>
    <col min="1546" max="1546" width="7.85546875" style="8"/>
    <col min="1547" max="1547" width="15.140625" style="8" customWidth="1"/>
    <col min="1548" max="1719" width="7.85546875" style="8"/>
    <col min="1720" max="1720" width="7.85546875" style="8" customWidth="1"/>
    <col min="1721" max="1721" width="12.140625" style="8" customWidth="1"/>
    <col min="1722" max="1722" width="12" style="8" customWidth="1"/>
    <col min="1723" max="1723" width="13.7109375" style="8" customWidth="1"/>
    <col min="1724" max="1724" width="37.140625" style="8" customWidth="1"/>
    <col min="1725" max="1725" width="49.28515625" style="8" customWidth="1"/>
    <col min="1726" max="1726" width="15.7109375" style="8" customWidth="1"/>
    <col min="1727" max="1727" width="16.28515625" style="8" customWidth="1"/>
    <col min="1728" max="1728" width="16.140625" style="8" customWidth="1"/>
    <col min="1729" max="1729" width="20.28515625" style="8" customWidth="1"/>
    <col min="1730" max="1792" width="7.85546875" style="8"/>
    <col min="1793" max="1793" width="21.42578125" style="8" customWidth="1"/>
    <col min="1794" max="1794" width="21.140625" style="8" customWidth="1"/>
    <col min="1795" max="1795" width="24.140625" style="8" customWidth="1"/>
    <col min="1796" max="1796" width="60" style="8" customWidth="1"/>
    <col min="1797" max="1797" width="43.7109375" style="8" customWidth="1"/>
    <col min="1798" max="1799" width="21.42578125" style="8" customWidth="1"/>
    <col min="1800" max="1800" width="19.7109375" style="8" customWidth="1"/>
    <col min="1801" max="1801" width="19.28515625" style="8" customWidth="1"/>
    <col min="1802" max="1802" width="7.85546875" style="8"/>
    <col min="1803" max="1803" width="15.140625" style="8" customWidth="1"/>
    <col min="1804" max="1975" width="7.85546875" style="8"/>
    <col min="1976" max="1976" width="7.85546875" style="8" customWidth="1"/>
    <col min="1977" max="1977" width="12.140625" style="8" customWidth="1"/>
    <col min="1978" max="1978" width="12" style="8" customWidth="1"/>
    <col min="1979" max="1979" width="13.7109375" style="8" customWidth="1"/>
    <col min="1980" max="1980" width="37.140625" style="8" customWidth="1"/>
    <col min="1981" max="1981" width="49.28515625" style="8" customWidth="1"/>
    <col min="1982" max="1982" width="15.7109375" style="8" customWidth="1"/>
    <col min="1983" max="1983" width="16.28515625" style="8" customWidth="1"/>
    <col min="1984" max="1984" width="16.140625" style="8" customWidth="1"/>
    <col min="1985" max="1985" width="20.28515625" style="8" customWidth="1"/>
    <col min="1986" max="2048" width="7.85546875" style="8"/>
    <col min="2049" max="2049" width="21.42578125" style="8" customWidth="1"/>
    <col min="2050" max="2050" width="21.140625" style="8" customWidth="1"/>
    <col min="2051" max="2051" width="24.140625" style="8" customWidth="1"/>
    <col min="2052" max="2052" width="60" style="8" customWidth="1"/>
    <col min="2053" max="2053" width="43.7109375" style="8" customWidth="1"/>
    <col min="2054" max="2055" width="21.42578125" style="8" customWidth="1"/>
    <col min="2056" max="2056" width="19.7109375" style="8" customWidth="1"/>
    <col min="2057" max="2057" width="19.28515625" style="8" customWidth="1"/>
    <col min="2058" max="2058" width="7.85546875" style="8"/>
    <col min="2059" max="2059" width="15.140625" style="8" customWidth="1"/>
    <col min="2060" max="2231" width="7.85546875" style="8"/>
    <col min="2232" max="2232" width="7.85546875" style="8" customWidth="1"/>
    <col min="2233" max="2233" width="12.140625" style="8" customWidth="1"/>
    <col min="2234" max="2234" width="12" style="8" customWidth="1"/>
    <col min="2235" max="2235" width="13.7109375" style="8" customWidth="1"/>
    <col min="2236" max="2236" width="37.140625" style="8" customWidth="1"/>
    <col min="2237" max="2237" width="49.28515625" style="8" customWidth="1"/>
    <col min="2238" max="2238" width="15.7109375" style="8" customWidth="1"/>
    <col min="2239" max="2239" width="16.28515625" style="8" customWidth="1"/>
    <col min="2240" max="2240" width="16.140625" style="8" customWidth="1"/>
    <col min="2241" max="2241" width="20.28515625" style="8" customWidth="1"/>
    <col min="2242" max="2304" width="7.85546875" style="8"/>
    <col min="2305" max="2305" width="21.42578125" style="8" customWidth="1"/>
    <col min="2306" max="2306" width="21.140625" style="8" customWidth="1"/>
    <col min="2307" max="2307" width="24.140625" style="8" customWidth="1"/>
    <col min="2308" max="2308" width="60" style="8" customWidth="1"/>
    <col min="2309" max="2309" width="43.7109375" style="8" customWidth="1"/>
    <col min="2310" max="2311" width="21.42578125" style="8" customWidth="1"/>
    <col min="2312" max="2312" width="19.7109375" style="8" customWidth="1"/>
    <col min="2313" max="2313" width="19.28515625" style="8" customWidth="1"/>
    <col min="2314" max="2314" width="7.85546875" style="8"/>
    <col min="2315" max="2315" width="15.140625" style="8" customWidth="1"/>
    <col min="2316" max="2487" width="7.85546875" style="8"/>
    <col min="2488" max="2488" width="7.85546875" style="8" customWidth="1"/>
    <col min="2489" max="2489" width="12.140625" style="8" customWidth="1"/>
    <col min="2490" max="2490" width="12" style="8" customWidth="1"/>
    <col min="2491" max="2491" width="13.7109375" style="8" customWidth="1"/>
    <col min="2492" max="2492" width="37.140625" style="8" customWidth="1"/>
    <col min="2493" max="2493" width="49.28515625" style="8" customWidth="1"/>
    <col min="2494" max="2494" width="15.7109375" style="8" customWidth="1"/>
    <col min="2495" max="2495" width="16.28515625" style="8" customWidth="1"/>
    <col min="2496" max="2496" width="16.140625" style="8" customWidth="1"/>
    <col min="2497" max="2497" width="20.28515625" style="8" customWidth="1"/>
    <col min="2498" max="2560" width="7.85546875" style="8"/>
    <col min="2561" max="2561" width="21.42578125" style="8" customWidth="1"/>
    <col min="2562" max="2562" width="21.140625" style="8" customWidth="1"/>
    <col min="2563" max="2563" width="24.140625" style="8" customWidth="1"/>
    <col min="2564" max="2564" width="60" style="8" customWidth="1"/>
    <col min="2565" max="2565" width="43.7109375" style="8" customWidth="1"/>
    <col min="2566" max="2567" width="21.42578125" style="8" customWidth="1"/>
    <col min="2568" max="2568" width="19.7109375" style="8" customWidth="1"/>
    <col min="2569" max="2569" width="19.28515625" style="8" customWidth="1"/>
    <col min="2570" max="2570" width="7.85546875" style="8"/>
    <col min="2571" max="2571" width="15.140625" style="8" customWidth="1"/>
    <col min="2572" max="2743" width="7.85546875" style="8"/>
    <col min="2744" max="2744" width="7.85546875" style="8" customWidth="1"/>
    <col min="2745" max="2745" width="12.140625" style="8" customWidth="1"/>
    <col min="2746" max="2746" width="12" style="8" customWidth="1"/>
    <col min="2747" max="2747" width="13.7109375" style="8" customWidth="1"/>
    <col min="2748" max="2748" width="37.140625" style="8" customWidth="1"/>
    <col min="2749" max="2749" width="49.28515625" style="8" customWidth="1"/>
    <col min="2750" max="2750" width="15.7109375" style="8" customWidth="1"/>
    <col min="2751" max="2751" width="16.28515625" style="8" customWidth="1"/>
    <col min="2752" max="2752" width="16.140625" style="8" customWidth="1"/>
    <col min="2753" max="2753" width="20.28515625" style="8" customWidth="1"/>
    <col min="2754" max="2816" width="7.85546875" style="8"/>
    <col min="2817" max="2817" width="21.42578125" style="8" customWidth="1"/>
    <col min="2818" max="2818" width="21.140625" style="8" customWidth="1"/>
    <col min="2819" max="2819" width="24.140625" style="8" customWidth="1"/>
    <col min="2820" max="2820" width="60" style="8" customWidth="1"/>
    <col min="2821" max="2821" width="43.7109375" style="8" customWidth="1"/>
    <col min="2822" max="2823" width="21.42578125" style="8" customWidth="1"/>
    <col min="2824" max="2824" width="19.7109375" style="8" customWidth="1"/>
    <col min="2825" max="2825" width="19.28515625" style="8" customWidth="1"/>
    <col min="2826" max="2826" width="7.85546875" style="8"/>
    <col min="2827" max="2827" width="15.140625" style="8" customWidth="1"/>
    <col min="2828" max="2999" width="7.85546875" style="8"/>
    <col min="3000" max="3000" width="7.85546875" style="8" customWidth="1"/>
    <col min="3001" max="3001" width="12.140625" style="8" customWidth="1"/>
    <col min="3002" max="3002" width="12" style="8" customWidth="1"/>
    <col min="3003" max="3003" width="13.7109375" style="8" customWidth="1"/>
    <col min="3004" max="3004" width="37.140625" style="8" customWidth="1"/>
    <col min="3005" max="3005" width="49.28515625" style="8" customWidth="1"/>
    <col min="3006" max="3006" width="15.7109375" style="8" customWidth="1"/>
    <col min="3007" max="3007" width="16.28515625" style="8" customWidth="1"/>
    <col min="3008" max="3008" width="16.140625" style="8" customWidth="1"/>
    <col min="3009" max="3009" width="20.28515625" style="8" customWidth="1"/>
    <col min="3010" max="3072" width="7.85546875" style="8"/>
    <col min="3073" max="3073" width="21.42578125" style="8" customWidth="1"/>
    <col min="3074" max="3074" width="21.140625" style="8" customWidth="1"/>
    <col min="3075" max="3075" width="24.140625" style="8" customWidth="1"/>
    <col min="3076" max="3076" width="60" style="8" customWidth="1"/>
    <col min="3077" max="3077" width="43.7109375" style="8" customWidth="1"/>
    <col min="3078" max="3079" width="21.42578125" style="8" customWidth="1"/>
    <col min="3080" max="3080" width="19.7109375" style="8" customWidth="1"/>
    <col min="3081" max="3081" width="19.28515625" style="8" customWidth="1"/>
    <col min="3082" max="3082" width="7.85546875" style="8"/>
    <col min="3083" max="3083" width="15.140625" style="8" customWidth="1"/>
    <col min="3084" max="3255" width="7.85546875" style="8"/>
    <col min="3256" max="3256" width="7.85546875" style="8" customWidth="1"/>
    <col min="3257" max="3257" width="12.140625" style="8" customWidth="1"/>
    <col min="3258" max="3258" width="12" style="8" customWidth="1"/>
    <col min="3259" max="3259" width="13.7109375" style="8" customWidth="1"/>
    <col min="3260" max="3260" width="37.140625" style="8" customWidth="1"/>
    <col min="3261" max="3261" width="49.28515625" style="8" customWidth="1"/>
    <col min="3262" max="3262" width="15.7109375" style="8" customWidth="1"/>
    <col min="3263" max="3263" width="16.28515625" style="8" customWidth="1"/>
    <col min="3264" max="3264" width="16.140625" style="8" customWidth="1"/>
    <col min="3265" max="3265" width="20.28515625" style="8" customWidth="1"/>
    <col min="3266" max="3328" width="7.85546875" style="8"/>
    <col min="3329" max="3329" width="21.42578125" style="8" customWidth="1"/>
    <col min="3330" max="3330" width="21.140625" style="8" customWidth="1"/>
    <col min="3331" max="3331" width="24.140625" style="8" customWidth="1"/>
    <col min="3332" max="3332" width="60" style="8" customWidth="1"/>
    <col min="3333" max="3333" width="43.7109375" style="8" customWidth="1"/>
    <col min="3334" max="3335" width="21.42578125" style="8" customWidth="1"/>
    <col min="3336" max="3336" width="19.7109375" style="8" customWidth="1"/>
    <col min="3337" max="3337" width="19.28515625" style="8" customWidth="1"/>
    <col min="3338" max="3338" width="7.85546875" style="8"/>
    <col min="3339" max="3339" width="15.140625" style="8" customWidth="1"/>
    <col min="3340" max="3511" width="7.85546875" style="8"/>
    <col min="3512" max="3512" width="7.85546875" style="8" customWidth="1"/>
    <col min="3513" max="3513" width="12.140625" style="8" customWidth="1"/>
    <col min="3514" max="3514" width="12" style="8" customWidth="1"/>
    <col min="3515" max="3515" width="13.7109375" style="8" customWidth="1"/>
    <col min="3516" max="3516" width="37.140625" style="8" customWidth="1"/>
    <col min="3517" max="3517" width="49.28515625" style="8" customWidth="1"/>
    <col min="3518" max="3518" width="15.7109375" style="8" customWidth="1"/>
    <col min="3519" max="3519" width="16.28515625" style="8" customWidth="1"/>
    <col min="3520" max="3520" width="16.140625" style="8" customWidth="1"/>
    <col min="3521" max="3521" width="20.28515625" style="8" customWidth="1"/>
    <col min="3522" max="3584" width="7.85546875" style="8"/>
    <col min="3585" max="3585" width="21.42578125" style="8" customWidth="1"/>
    <col min="3586" max="3586" width="21.140625" style="8" customWidth="1"/>
    <col min="3587" max="3587" width="24.140625" style="8" customWidth="1"/>
    <col min="3588" max="3588" width="60" style="8" customWidth="1"/>
    <col min="3589" max="3589" width="43.7109375" style="8" customWidth="1"/>
    <col min="3590" max="3591" width="21.42578125" style="8" customWidth="1"/>
    <col min="3592" max="3592" width="19.7109375" style="8" customWidth="1"/>
    <col min="3593" max="3593" width="19.28515625" style="8" customWidth="1"/>
    <col min="3594" max="3594" width="7.85546875" style="8"/>
    <col min="3595" max="3595" width="15.140625" style="8" customWidth="1"/>
    <col min="3596" max="3767" width="7.85546875" style="8"/>
    <col min="3768" max="3768" width="7.85546875" style="8" customWidth="1"/>
    <col min="3769" max="3769" width="12.140625" style="8" customWidth="1"/>
    <col min="3770" max="3770" width="12" style="8" customWidth="1"/>
    <col min="3771" max="3771" width="13.7109375" style="8" customWidth="1"/>
    <col min="3772" max="3772" width="37.140625" style="8" customWidth="1"/>
    <col min="3773" max="3773" width="49.28515625" style="8" customWidth="1"/>
    <col min="3774" max="3774" width="15.7109375" style="8" customWidth="1"/>
    <col min="3775" max="3775" width="16.28515625" style="8" customWidth="1"/>
    <col min="3776" max="3776" width="16.140625" style="8" customWidth="1"/>
    <col min="3777" max="3777" width="20.28515625" style="8" customWidth="1"/>
    <col min="3778" max="3840" width="7.85546875" style="8"/>
    <col min="3841" max="3841" width="21.42578125" style="8" customWidth="1"/>
    <col min="3842" max="3842" width="21.140625" style="8" customWidth="1"/>
    <col min="3843" max="3843" width="24.140625" style="8" customWidth="1"/>
    <col min="3844" max="3844" width="60" style="8" customWidth="1"/>
    <col min="3845" max="3845" width="43.7109375" style="8" customWidth="1"/>
    <col min="3846" max="3847" width="21.42578125" style="8" customWidth="1"/>
    <col min="3848" max="3848" width="19.7109375" style="8" customWidth="1"/>
    <col min="3849" max="3849" width="19.28515625" style="8" customWidth="1"/>
    <col min="3850" max="3850" width="7.85546875" style="8"/>
    <col min="3851" max="3851" width="15.140625" style="8" customWidth="1"/>
    <col min="3852" max="4023" width="7.85546875" style="8"/>
    <col min="4024" max="4024" width="7.85546875" style="8" customWidth="1"/>
    <col min="4025" max="4025" width="12.140625" style="8" customWidth="1"/>
    <col min="4026" max="4026" width="12" style="8" customWidth="1"/>
    <col min="4027" max="4027" width="13.7109375" style="8" customWidth="1"/>
    <col min="4028" max="4028" width="37.140625" style="8" customWidth="1"/>
    <col min="4029" max="4029" width="49.28515625" style="8" customWidth="1"/>
    <col min="4030" max="4030" width="15.7109375" style="8" customWidth="1"/>
    <col min="4031" max="4031" width="16.28515625" style="8" customWidth="1"/>
    <col min="4032" max="4032" width="16.140625" style="8" customWidth="1"/>
    <col min="4033" max="4033" width="20.28515625" style="8" customWidth="1"/>
    <col min="4034" max="4096" width="7.85546875" style="8"/>
    <col min="4097" max="4097" width="21.42578125" style="8" customWidth="1"/>
    <col min="4098" max="4098" width="21.140625" style="8" customWidth="1"/>
    <col min="4099" max="4099" width="24.140625" style="8" customWidth="1"/>
    <col min="4100" max="4100" width="60" style="8" customWidth="1"/>
    <col min="4101" max="4101" width="43.7109375" style="8" customWidth="1"/>
    <col min="4102" max="4103" width="21.42578125" style="8" customWidth="1"/>
    <col min="4104" max="4104" width="19.7109375" style="8" customWidth="1"/>
    <col min="4105" max="4105" width="19.28515625" style="8" customWidth="1"/>
    <col min="4106" max="4106" width="7.85546875" style="8"/>
    <col min="4107" max="4107" width="15.140625" style="8" customWidth="1"/>
    <col min="4108" max="4279" width="7.85546875" style="8"/>
    <col min="4280" max="4280" width="7.85546875" style="8" customWidth="1"/>
    <col min="4281" max="4281" width="12.140625" style="8" customWidth="1"/>
    <col min="4282" max="4282" width="12" style="8" customWidth="1"/>
    <col min="4283" max="4283" width="13.7109375" style="8" customWidth="1"/>
    <col min="4284" max="4284" width="37.140625" style="8" customWidth="1"/>
    <col min="4285" max="4285" width="49.28515625" style="8" customWidth="1"/>
    <col min="4286" max="4286" width="15.7109375" style="8" customWidth="1"/>
    <col min="4287" max="4287" width="16.28515625" style="8" customWidth="1"/>
    <col min="4288" max="4288" width="16.140625" style="8" customWidth="1"/>
    <col min="4289" max="4289" width="20.28515625" style="8" customWidth="1"/>
    <col min="4290" max="4352" width="7.85546875" style="8"/>
    <col min="4353" max="4353" width="21.42578125" style="8" customWidth="1"/>
    <col min="4354" max="4354" width="21.140625" style="8" customWidth="1"/>
    <col min="4355" max="4355" width="24.140625" style="8" customWidth="1"/>
    <col min="4356" max="4356" width="60" style="8" customWidth="1"/>
    <col min="4357" max="4357" width="43.7109375" style="8" customWidth="1"/>
    <col min="4358" max="4359" width="21.42578125" style="8" customWidth="1"/>
    <col min="4360" max="4360" width="19.7109375" style="8" customWidth="1"/>
    <col min="4361" max="4361" width="19.28515625" style="8" customWidth="1"/>
    <col min="4362" max="4362" width="7.85546875" style="8"/>
    <col min="4363" max="4363" width="15.140625" style="8" customWidth="1"/>
    <col min="4364" max="4535" width="7.85546875" style="8"/>
    <col min="4536" max="4536" width="7.85546875" style="8" customWidth="1"/>
    <col min="4537" max="4537" width="12.140625" style="8" customWidth="1"/>
    <col min="4538" max="4538" width="12" style="8" customWidth="1"/>
    <col min="4539" max="4539" width="13.7109375" style="8" customWidth="1"/>
    <col min="4540" max="4540" width="37.140625" style="8" customWidth="1"/>
    <col min="4541" max="4541" width="49.28515625" style="8" customWidth="1"/>
    <col min="4542" max="4542" width="15.7109375" style="8" customWidth="1"/>
    <col min="4543" max="4543" width="16.28515625" style="8" customWidth="1"/>
    <col min="4544" max="4544" width="16.140625" style="8" customWidth="1"/>
    <col min="4545" max="4545" width="20.28515625" style="8" customWidth="1"/>
    <col min="4546" max="4608" width="7.85546875" style="8"/>
    <col min="4609" max="4609" width="21.42578125" style="8" customWidth="1"/>
    <col min="4610" max="4610" width="21.140625" style="8" customWidth="1"/>
    <col min="4611" max="4611" width="24.140625" style="8" customWidth="1"/>
    <col min="4612" max="4612" width="60" style="8" customWidth="1"/>
    <col min="4613" max="4613" width="43.7109375" style="8" customWidth="1"/>
    <col min="4614" max="4615" width="21.42578125" style="8" customWidth="1"/>
    <col min="4616" max="4616" width="19.7109375" style="8" customWidth="1"/>
    <col min="4617" max="4617" width="19.28515625" style="8" customWidth="1"/>
    <col min="4618" max="4618" width="7.85546875" style="8"/>
    <col min="4619" max="4619" width="15.140625" style="8" customWidth="1"/>
    <col min="4620" max="4791" width="7.85546875" style="8"/>
    <col min="4792" max="4792" width="7.85546875" style="8" customWidth="1"/>
    <col min="4793" max="4793" width="12.140625" style="8" customWidth="1"/>
    <col min="4794" max="4794" width="12" style="8" customWidth="1"/>
    <col min="4795" max="4795" width="13.7109375" style="8" customWidth="1"/>
    <col min="4796" max="4796" width="37.140625" style="8" customWidth="1"/>
    <col min="4797" max="4797" width="49.28515625" style="8" customWidth="1"/>
    <col min="4798" max="4798" width="15.7109375" style="8" customWidth="1"/>
    <col min="4799" max="4799" width="16.28515625" style="8" customWidth="1"/>
    <col min="4800" max="4800" width="16.140625" style="8" customWidth="1"/>
    <col min="4801" max="4801" width="20.28515625" style="8" customWidth="1"/>
    <col min="4802" max="4864" width="7.85546875" style="8"/>
    <col min="4865" max="4865" width="21.42578125" style="8" customWidth="1"/>
    <col min="4866" max="4866" width="21.140625" style="8" customWidth="1"/>
    <col min="4867" max="4867" width="24.140625" style="8" customWidth="1"/>
    <col min="4868" max="4868" width="60" style="8" customWidth="1"/>
    <col min="4869" max="4869" width="43.7109375" style="8" customWidth="1"/>
    <col min="4870" max="4871" width="21.42578125" style="8" customWidth="1"/>
    <col min="4872" max="4872" width="19.7109375" style="8" customWidth="1"/>
    <col min="4873" max="4873" width="19.28515625" style="8" customWidth="1"/>
    <col min="4874" max="4874" width="7.85546875" style="8"/>
    <col min="4875" max="4875" width="15.140625" style="8" customWidth="1"/>
    <col min="4876" max="5047" width="7.85546875" style="8"/>
    <col min="5048" max="5048" width="7.85546875" style="8" customWidth="1"/>
    <col min="5049" max="5049" width="12.140625" style="8" customWidth="1"/>
    <col min="5050" max="5050" width="12" style="8" customWidth="1"/>
    <col min="5051" max="5051" width="13.7109375" style="8" customWidth="1"/>
    <col min="5052" max="5052" width="37.140625" style="8" customWidth="1"/>
    <col min="5053" max="5053" width="49.28515625" style="8" customWidth="1"/>
    <col min="5054" max="5054" width="15.7109375" style="8" customWidth="1"/>
    <col min="5055" max="5055" width="16.28515625" style="8" customWidth="1"/>
    <col min="5056" max="5056" width="16.140625" style="8" customWidth="1"/>
    <col min="5057" max="5057" width="20.28515625" style="8" customWidth="1"/>
    <col min="5058" max="5120" width="7.85546875" style="8"/>
    <col min="5121" max="5121" width="21.42578125" style="8" customWidth="1"/>
    <col min="5122" max="5122" width="21.140625" style="8" customWidth="1"/>
    <col min="5123" max="5123" width="24.140625" style="8" customWidth="1"/>
    <col min="5124" max="5124" width="60" style="8" customWidth="1"/>
    <col min="5125" max="5125" width="43.7109375" style="8" customWidth="1"/>
    <col min="5126" max="5127" width="21.42578125" style="8" customWidth="1"/>
    <col min="5128" max="5128" width="19.7109375" style="8" customWidth="1"/>
    <col min="5129" max="5129" width="19.28515625" style="8" customWidth="1"/>
    <col min="5130" max="5130" width="7.85546875" style="8"/>
    <col min="5131" max="5131" width="15.140625" style="8" customWidth="1"/>
    <col min="5132" max="5303" width="7.85546875" style="8"/>
    <col min="5304" max="5304" width="7.85546875" style="8" customWidth="1"/>
    <col min="5305" max="5305" width="12.140625" style="8" customWidth="1"/>
    <col min="5306" max="5306" width="12" style="8" customWidth="1"/>
    <col min="5307" max="5307" width="13.7109375" style="8" customWidth="1"/>
    <col min="5308" max="5308" width="37.140625" style="8" customWidth="1"/>
    <col min="5309" max="5309" width="49.28515625" style="8" customWidth="1"/>
    <col min="5310" max="5310" width="15.7109375" style="8" customWidth="1"/>
    <col min="5311" max="5311" width="16.28515625" style="8" customWidth="1"/>
    <col min="5312" max="5312" width="16.140625" style="8" customWidth="1"/>
    <col min="5313" max="5313" width="20.28515625" style="8" customWidth="1"/>
    <col min="5314" max="5376" width="7.85546875" style="8"/>
    <col min="5377" max="5377" width="21.42578125" style="8" customWidth="1"/>
    <col min="5378" max="5378" width="21.140625" style="8" customWidth="1"/>
    <col min="5379" max="5379" width="24.140625" style="8" customWidth="1"/>
    <col min="5380" max="5380" width="60" style="8" customWidth="1"/>
    <col min="5381" max="5381" width="43.7109375" style="8" customWidth="1"/>
    <col min="5382" max="5383" width="21.42578125" style="8" customWidth="1"/>
    <col min="5384" max="5384" width="19.7109375" style="8" customWidth="1"/>
    <col min="5385" max="5385" width="19.28515625" style="8" customWidth="1"/>
    <col min="5386" max="5386" width="7.85546875" style="8"/>
    <col min="5387" max="5387" width="15.140625" style="8" customWidth="1"/>
    <col min="5388" max="5559" width="7.85546875" style="8"/>
    <col min="5560" max="5560" width="7.85546875" style="8" customWidth="1"/>
    <col min="5561" max="5561" width="12.140625" style="8" customWidth="1"/>
    <col min="5562" max="5562" width="12" style="8" customWidth="1"/>
    <col min="5563" max="5563" width="13.7109375" style="8" customWidth="1"/>
    <col min="5564" max="5564" width="37.140625" style="8" customWidth="1"/>
    <col min="5565" max="5565" width="49.28515625" style="8" customWidth="1"/>
    <col min="5566" max="5566" width="15.7109375" style="8" customWidth="1"/>
    <col min="5567" max="5567" width="16.28515625" style="8" customWidth="1"/>
    <col min="5568" max="5568" width="16.140625" style="8" customWidth="1"/>
    <col min="5569" max="5569" width="20.28515625" style="8" customWidth="1"/>
    <col min="5570" max="5632" width="7.85546875" style="8"/>
    <col min="5633" max="5633" width="21.42578125" style="8" customWidth="1"/>
    <col min="5634" max="5634" width="21.140625" style="8" customWidth="1"/>
    <col min="5635" max="5635" width="24.140625" style="8" customWidth="1"/>
    <col min="5636" max="5636" width="60" style="8" customWidth="1"/>
    <col min="5637" max="5637" width="43.7109375" style="8" customWidth="1"/>
    <col min="5638" max="5639" width="21.42578125" style="8" customWidth="1"/>
    <col min="5640" max="5640" width="19.7109375" style="8" customWidth="1"/>
    <col min="5641" max="5641" width="19.28515625" style="8" customWidth="1"/>
    <col min="5642" max="5642" width="7.85546875" style="8"/>
    <col min="5643" max="5643" width="15.140625" style="8" customWidth="1"/>
    <col min="5644" max="5815" width="7.85546875" style="8"/>
    <col min="5816" max="5816" width="7.85546875" style="8" customWidth="1"/>
    <col min="5817" max="5817" width="12.140625" style="8" customWidth="1"/>
    <col min="5818" max="5818" width="12" style="8" customWidth="1"/>
    <col min="5819" max="5819" width="13.7109375" style="8" customWidth="1"/>
    <col min="5820" max="5820" width="37.140625" style="8" customWidth="1"/>
    <col min="5821" max="5821" width="49.28515625" style="8" customWidth="1"/>
    <col min="5822" max="5822" width="15.7109375" style="8" customWidth="1"/>
    <col min="5823" max="5823" width="16.28515625" style="8" customWidth="1"/>
    <col min="5824" max="5824" width="16.140625" style="8" customWidth="1"/>
    <col min="5825" max="5825" width="20.28515625" style="8" customWidth="1"/>
    <col min="5826" max="5888" width="7.85546875" style="8"/>
    <col min="5889" max="5889" width="21.42578125" style="8" customWidth="1"/>
    <col min="5890" max="5890" width="21.140625" style="8" customWidth="1"/>
    <col min="5891" max="5891" width="24.140625" style="8" customWidth="1"/>
    <col min="5892" max="5892" width="60" style="8" customWidth="1"/>
    <col min="5893" max="5893" width="43.7109375" style="8" customWidth="1"/>
    <col min="5894" max="5895" width="21.42578125" style="8" customWidth="1"/>
    <col min="5896" max="5896" width="19.7109375" style="8" customWidth="1"/>
    <col min="5897" max="5897" width="19.28515625" style="8" customWidth="1"/>
    <col min="5898" max="5898" width="7.85546875" style="8"/>
    <col min="5899" max="5899" width="15.140625" style="8" customWidth="1"/>
    <col min="5900" max="6071" width="7.85546875" style="8"/>
    <col min="6072" max="6072" width="7.85546875" style="8" customWidth="1"/>
    <col min="6073" max="6073" width="12.140625" style="8" customWidth="1"/>
    <col min="6074" max="6074" width="12" style="8" customWidth="1"/>
    <col min="6075" max="6075" width="13.7109375" style="8" customWidth="1"/>
    <col min="6076" max="6076" width="37.140625" style="8" customWidth="1"/>
    <col min="6077" max="6077" width="49.28515625" style="8" customWidth="1"/>
    <col min="6078" max="6078" width="15.7109375" style="8" customWidth="1"/>
    <col min="6079" max="6079" width="16.28515625" style="8" customWidth="1"/>
    <col min="6080" max="6080" width="16.140625" style="8" customWidth="1"/>
    <col min="6081" max="6081" width="20.28515625" style="8" customWidth="1"/>
    <col min="6082" max="6144" width="7.85546875" style="8"/>
    <col min="6145" max="6145" width="21.42578125" style="8" customWidth="1"/>
    <col min="6146" max="6146" width="21.140625" style="8" customWidth="1"/>
    <col min="6147" max="6147" width="24.140625" style="8" customWidth="1"/>
    <col min="6148" max="6148" width="60" style="8" customWidth="1"/>
    <col min="6149" max="6149" width="43.7109375" style="8" customWidth="1"/>
    <col min="6150" max="6151" width="21.42578125" style="8" customWidth="1"/>
    <col min="6152" max="6152" width="19.7109375" style="8" customWidth="1"/>
    <col min="6153" max="6153" width="19.28515625" style="8" customWidth="1"/>
    <col min="6154" max="6154" width="7.85546875" style="8"/>
    <col min="6155" max="6155" width="15.140625" style="8" customWidth="1"/>
    <col min="6156" max="6327" width="7.85546875" style="8"/>
    <col min="6328" max="6328" width="7.85546875" style="8" customWidth="1"/>
    <col min="6329" max="6329" width="12.140625" style="8" customWidth="1"/>
    <col min="6330" max="6330" width="12" style="8" customWidth="1"/>
    <col min="6331" max="6331" width="13.7109375" style="8" customWidth="1"/>
    <col min="6332" max="6332" width="37.140625" style="8" customWidth="1"/>
    <col min="6333" max="6333" width="49.28515625" style="8" customWidth="1"/>
    <col min="6334" max="6334" width="15.7109375" style="8" customWidth="1"/>
    <col min="6335" max="6335" width="16.28515625" style="8" customWidth="1"/>
    <col min="6336" max="6336" width="16.140625" style="8" customWidth="1"/>
    <col min="6337" max="6337" width="20.28515625" style="8" customWidth="1"/>
    <col min="6338" max="6400" width="7.85546875" style="8"/>
    <col min="6401" max="6401" width="21.42578125" style="8" customWidth="1"/>
    <col min="6402" max="6402" width="21.140625" style="8" customWidth="1"/>
    <col min="6403" max="6403" width="24.140625" style="8" customWidth="1"/>
    <col min="6404" max="6404" width="60" style="8" customWidth="1"/>
    <col min="6405" max="6405" width="43.7109375" style="8" customWidth="1"/>
    <col min="6406" max="6407" width="21.42578125" style="8" customWidth="1"/>
    <col min="6408" max="6408" width="19.7109375" style="8" customWidth="1"/>
    <col min="6409" max="6409" width="19.28515625" style="8" customWidth="1"/>
    <col min="6410" max="6410" width="7.85546875" style="8"/>
    <col min="6411" max="6411" width="15.140625" style="8" customWidth="1"/>
    <col min="6412" max="6583" width="7.85546875" style="8"/>
    <col min="6584" max="6584" width="7.85546875" style="8" customWidth="1"/>
    <col min="6585" max="6585" width="12.140625" style="8" customWidth="1"/>
    <col min="6586" max="6586" width="12" style="8" customWidth="1"/>
    <col min="6587" max="6587" width="13.7109375" style="8" customWidth="1"/>
    <col min="6588" max="6588" width="37.140625" style="8" customWidth="1"/>
    <col min="6589" max="6589" width="49.28515625" style="8" customWidth="1"/>
    <col min="6590" max="6590" width="15.7109375" style="8" customWidth="1"/>
    <col min="6591" max="6591" width="16.28515625" style="8" customWidth="1"/>
    <col min="6592" max="6592" width="16.140625" style="8" customWidth="1"/>
    <col min="6593" max="6593" width="20.28515625" style="8" customWidth="1"/>
    <col min="6594" max="6656" width="7.85546875" style="8"/>
    <col min="6657" max="6657" width="21.42578125" style="8" customWidth="1"/>
    <col min="6658" max="6658" width="21.140625" style="8" customWidth="1"/>
    <col min="6659" max="6659" width="24.140625" style="8" customWidth="1"/>
    <col min="6660" max="6660" width="60" style="8" customWidth="1"/>
    <col min="6661" max="6661" width="43.7109375" style="8" customWidth="1"/>
    <col min="6662" max="6663" width="21.42578125" style="8" customWidth="1"/>
    <col min="6664" max="6664" width="19.7109375" style="8" customWidth="1"/>
    <col min="6665" max="6665" width="19.28515625" style="8" customWidth="1"/>
    <col min="6666" max="6666" width="7.85546875" style="8"/>
    <col min="6667" max="6667" width="15.140625" style="8" customWidth="1"/>
    <col min="6668" max="6839" width="7.85546875" style="8"/>
    <col min="6840" max="6840" width="7.85546875" style="8" customWidth="1"/>
    <col min="6841" max="6841" width="12.140625" style="8" customWidth="1"/>
    <col min="6842" max="6842" width="12" style="8" customWidth="1"/>
    <col min="6843" max="6843" width="13.7109375" style="8" customWidth="1"/>
    <col min="6844" max="6844" width="37.140625" style="8" customWidth="1"/>
    <col min="6845" max="6845" width="49.28515625" style="8" customWidth="1"/>
    <col min="6846" max="6846" width="15.7109375" style="8" customWidth="1"/>
    <col min="6847" max="6847" width="16.28515625" style="8" customWidth="1"/>
    <col min="6848" max="6848" width="16.140625" style="8" customWidth="1"/>
    <col min="6849" max="6849" width="20.28515625" style="8" customWidth="1"/>
    <col min="6850" max="6912" width="7.85546875" style="8"/>
    <col min="6913" max="6913" width="21.42578125" style="8" customWidth="1"/>
    <col min="6914" max="6914" width="21.140625" style="8" customWidth="1"/>
    <col min="6915" max="6915" width="24.140625" style="8" customWidth="1"/>
    <col min="6916" max="6916" width="60" style="8" customWidth="1"/>
    <col min="6917" max="6917" width="43.7109375" style="8" customWidth="1"/>
    <col min="6918" max="6919" width="21.42578125" style="8" customWidth="1"/>
    <col min="6920" max="6920" width="19.7109375" style="8" customWidth="1"/>
    <col min="6921" max="6921" width="19.28515625" style="8" customWidth="1"/>
    <col min="6922" max="6922" width="7.85546875" style="8"/>
    <col min="6923" max="6923" width="15.140625" style="8" customWidth="1"/>
    <col min="6924" max="7095" width="7.85546875" style="8"/>
    <col min="7096" max="7096" width="7.85546875" style="8" customWidth="1"/>
    <col min="7097" max="7097" width="12.140625" style="8" customWidth="1"/>
    <col min="7098" max="7098" width="12" style="8" customWidth="1"/>
    <col min="7099" max="7099" width="13.7109375" style="8" customWidth="1"/>
    <col min="7100" max="7100" width="37.140625" style="8" customWidth="1"/>
    <col min="7101" max="7101" width="49.28515625" style="8" customWidth="1"/>
    <col min="7102" max="7102" width="15.7109375" style="8" customWidth="1"/>
    <col min="7103" max="7103" width="16.28515625" style="8" customWidth="1"/>
    <col min="7104" max="7104" width="16.140625" style="8" customWidth="1"/>
    <col min="7105" max="7105" width="20.28515625" style="8" customWidth="1"/>
    <col min="7106" max="7168" width="7.85546875" style="8"/>
    <col min="7169" max="7169" width="21.42578125" style="8" customWidth="1"/>
    <col min="7170" max="7170" width="21.140625" style="8" customWidth="1"/>
    <col min="7171" max="7171" width="24.140625" style="8" customWidth="1"/>
    <col min="7172" max="7172" width="60" style="8" customWidth="1"/>
    <col min="7173" max="7173" width="43.7109375" style="8" customWidth="1"/>
    <col min="7174" max="7175" width="21.42578125" style="8" customWidth="1"/>
    <col min="7176" max="7176" width="19.7109375" style="8" customWidth="1"/>
    <col min="7177" max="7177" width="19.28515625" style="8" customWidth="1"/>
    <col min="7178" max="7178" width="7.85546875" style="8"/>
    <col min="7179" max="7179" width="15.140625" style="8" customWidth="1"/>
    <col min="7180" max="7351" width="7.85546875" style="8"/>
    <col min="7352" max="7352" width="7.85546875" style="8" customWidth="1"/>
    <col min="7353" max="7353" width="12.140625" style="8" customWidth="1"/>
    <col min="7354" max="7354" width="12" style="8" customWidth="1"/>
    <col min="7355" max="7355" width="13.7109375" style="8" customWidth="1"/>
    <col min="7356" max="7356" width="37.140625" style="8" customWidth="1"/>
    <col min="7357" max="7357" width="49.28515625" style="8" customWidth="1"/>
    <col min="7358" max="7358" width="15.7109375" style="8" customWidth="1"/>
    <col min="7359" max="7359" width="16.28515625" style="8" customWidth="1"/>
    <col min="7360" max="7360" width="16.140625" style="8" customWidth="1"/>
    <col min="7361" max="7361" width="20.28515625" style="8" customWidth="1"/>
    <col min="7362" max="7424" width="7.85546875" style="8"/>
    <col min="7425" max="7425" width="21.42578125" style="8" customWidth="1"/>
    <col min="7426" max="7426" width="21.140625" style="8" customWidth="1"/>
    <col min="7427" max="7427" width="24.140625" style="8" customWidth="1"/>
    <col min="7428" max="7428" width="60" style="8" customWidth="1"/>
    <col min="7429" max="7429" width="43.7109375" style="8" customWidth="1"/>
    <col min="7430" max="7431" width="21.42578125" style="8" customWidth="1"/>
    <col min="7432" max="7432" width="19.7109375" style="8" customWidth="1"/>
    <col min="7433" max="7433" width="19.28515625" style="8" customWidth="1"/>
    <col min="7434" max="7434" width="7.85546875" style="8"/>
    <col min="7435" max="7435" width="15.140625" style="8" customWidth="1"/>
    <col min="7436" max="7607" width="7.85546875" style="8"/>
    <col min="7608" max="7608" width="7.85546875" style="8" customWidth="1"/>
    <col min="7609" max="7609" width="12.140625" style="8" customWidth="1"/>
    <col min="7610" max="7610" width="12" style="8" customWidth="1"/>
    <col min="7611" max="7611" width="13.7109375" style="8" customWidth="1"/>
    <col min="7612" max="7612" width="37.140625" style="8" customWidth="1"/>
    <col min="7613" max="7613" width="49.28515625" style="8" customWidth="1"/>
    <col min="7614" max="7614" width="15.7109375" style="8" customWidth="1"/>
    <col min="7615" max="7615" width="16.28515625" style="8" customWidth="1"/>
    <col min="7616" max="7616" width="16.140625" style="8" customWidth="1"/>
    <col min="7617" max="7617" width="20.28515625" style="8" customWidth="1"/>
    <col min="7618" max="7680" width="7.85546875" style="8"/>
    <col min="7681" max="7681" width="21.42578125" style="8" customWidth="1"/>
    <col min="7682" max="7682" width="21.140625" style="8" customWidth="1"/>
    <col min="7683" max="7683" width="24.140625" style="8" customWidth="1"/>
    <col min="7684" max="7684" width="60" style="8" customWidth="1"/>
    <col min="7685" max="7685" width="43.7109375" style="8" customWidth="1"/>
    <col min="7686" max="7687" width="21.42578125" style="8" customWidth="1"/>
    <col min="7688" max="7688" width="19.7109375" style="8" customWidth="1"/>
    <col min="7689" max="7689" width="19.28515625" style="8" customWidth="1"/>
    <col min="7690" max="7690" width="7.85546875" style="8"/>
    <col min="7691" max="7691" width="15.140625" style="8" customWidth="1"/>
    <col min="7692" max="7863" width="7.85546875" style="8"/>
    <col min="7864" max="7864" width="7.85546875" style="8" customWidth="1"/>
    <col min="7865" max="7865" width="12.140625" style="8" customWidth="1"/>
    <col min="7866" max="7866" width="12" style="8" customWidth="1"/>
    <col min="7867" max="7867" width="13.7109375" style="8" customWidth="1"/>
    <col min="7868" max="7868" width="37.140625" style="8" customWidth="1"/>
    <col min="7869" max="7869" width="49.28515625" style="8" customWidth="1"/>
    <col min="7870" max="7870" width="15.7109375" style="8" customWidth="1"/>
    <col min="7871" max="7871" width="16.28515625" style="8" customWidth="1"/>
    <col min="7872" max="7872" width="16.140625" style="8" customWidth="1"/>
    <col min="7873" max="7873" width="20.28515625" style="8" customWidth="1"/>
    <col min="7874" max="7936" width="7.85546875" style="8"/>
    <col min="7937" max="7937" width="21.42578125" style="8" customWidth="1"/>
    <col min="7938" max="7938" width="21.140625" style="8" customWidth="1"/>
    <col min="7939" max="7939" width="24.140625" style="8" customWidth="1"/>
    <col min="7940" max="7940" width="60" style="8" customWidth="1"/>
    <col min="7941" max="7941" width="43.7109375" style="8" customWidth="1"/>
    <col min="7942" max="7943" width="21.42578125" style="8" customWidth="1"/>
    <col min="7944" max="7944" width="19.7109375" style="8" customWidth="1"/>
    <col min="7945" max="7945" width="19.28515625" style="8" customWidth="1"/>
    <col min="7946" max="7946" width="7.85546875" style="8"/>
    <col min="7947" max="7947" width="15.140625" style="8" customWidth="1"/>
    <col min="7948" max="8119" width="7.85546875" style="8"/>
    <col min="8120" max="8120" width="7.85546875" style="8" customWidth="1"/>
    <col min="8121" max="8121" width="12.140625" style="8" customWidth="1"/>
    <col min="8122" max="8122" width="12" style="8" customWidth="1"/>
    <col min="8123" max="8123" width="13.7109375" style="8" customWidth="1"/>
    <col min="8124" max="8124" width="37.140625" style="8" customWidth="1"/>
    <col min="8125" max="8125" width="49.28515625" style="8" customWidth="1"/>
    <col min="8126" max="8126" width="15.7109375" style="8" customWidth="1"/>
    <col min="8127" max="8127" width="16.28515625" style="8" customWidth="1"/>
    <col min="8128" max="8128" width="16.140625" style="8" customWidth="1"/>
    <col min="8129" max="8129" width="20.28515625" style="8" customWidth="1"/>
    <col min="8130" max="8192" width="7.85546875" style="8"/>
    <col min="8193" max="8193" width="21.42578125" style="8" customWidth="1"/>
    <col min="8194" max="8194" width="21.140625" style="8" customWidth="1"/>
    <col min="8195" max="8195" width="24.140625" style="8" customWidth="1"/>
    <col min="8196" max="8196" width="60" style="8" customWidth="1"/>
    <col min="8197" max="8197" width="43.7109375" style="8" customWidth="1"/>
    <col min="8198" max="8199" width="21.42578125" style="8" customWidth="1"/>
    <col min="8200" max="8200" width="19.7109375" style="8" customWidth="1"/>
    <col min="8201" max="8201" width="19.28515625" style="8" customWidth="1"/>
    <col min="8202" max="8202" width="7.85546875" style="8"/>
    <col min="8203" max="8203" width="15.140625" style="8" customWidth="1"/>
    <col min="8204" max="8375" width="7.85546875" style="8"/>
    <col min="8376" max="8376" width="7.85546875" style="8" customWidth="1"/>
    <col min="8377" max="8377" width="12.140625" style="8" customWidth="1"/>
    <col min="8378" max="8378" width="12" style="8" customWidth="1"/>
    <col min="8379" max="8379" width="13.7109375" style="8" customWidth="1"/>
    <col min="8380" max="8380" width="37.140625" style="8" customWidth="1"/>
    <col min="8381" max="8381" width="49.28515625" style="8" customWidth="1"/>
    <col min="8382" max="8382" width="15.7109375" style="8" customWidth="1"/>
    <col min="8383" max="8383" width="16.28515625" style="8" customWidth="1"/>
    <col min="8384" max="8384" width="16.140625" style="8" customWidth="1"/>
    <col min="8385" max="8385" width="20.28515625" style="8" customWidth="1"/>
    <col min="8386" max="8448" width="7.85546875" style="8"/>
    <col min="8449" max="8449" width="21.42578125" style="8" customWidth="1"/>
    <col min="8450" max="8450" width="21.140625" style="8" customWidth="1"/>
    <col min="8451" max="8451" width="24.140625" style="8" customWidth="1"/>
    <col min="8452" max="8452" width="60" style="8" customWidth="1"/>
    <col min="8453" max="8453" width="43.7109375" style="8" customWidth="1"/>
    <col min="8454" max="8455" width="21.42578125" style="8" customWidth="1"/>
    <col min="8456" max="8456" width="19.7109375" style="8" customWidth="1"/>
    <col min="8457" max="8457" width="19.28515625" style="8" customWidth="1"/>
    <col min="8458" max="8458" width="7.85546875" style="8"/>
    <col min="8459" max="8459" width="15.140625" style="8" customWidth="1"/>
    <col min="8460" max="8631" width="7.85546875" style="8"/>
    <col min="8632" max="8632" width="7.85546875" style="8" customWidth="1"/>
    <col min="8633" max="8633" width="12.140625" style="8" customWidth="1"/>
    <col min="8634" max="8634" width="12" style="8" customWidth="1"/>
    <col min="8635" max="8635" width="13.7109375" style="8" customWidth="1"/>
    <col min="8636" max="8636" width="37.140625" style="8" customWidth="1"/>
    <col min="8637" max="8637" width="49.28515625" style="8" customWidth="1"/>
    <col min="8638" max="8638" width="15.7109375" style="8" customWidth="1"/>
    <col min="8639" max="8639" width="16.28515625" style="8" customWidth="1"/>
    <col min="8640" max="8640" width="16.140625" style="8" customWidth="1"/>
    <col min="8641" max="8641" width="20.28515625" style="8" customWidth="1"/>
    <col min="8642" max="8704" width="7.85546875" style="8"/>
    <col min="8705" max="8705" width="21.42578125" style="8" customWidth="1"/>
    <col min="8706" max="8706" width="21.140625" style="8" customWidth="1"/>
    <col min="8707" max="8707" width="24.140625" style="8" customWidth="1"/>
    <col min="8708" max="8708" width="60" style="8" customWidth="1"/>
    <col min="8709" max="8709" width="43.7109375" style="8" customWidth="1"/>
    <col min="8710" max="8711" width="21.42578125" style="8" customWidth="1"/>
    <col min="8712" max="8712" width="19.7109375" style="8" customWidth="1"/>
    <col min="8713" max="8713" width="19.28515625" style="8" customWidth="1"/>
    <col min="8714" max="8714" width="7.85546875" style="8"/>
    <col min="8715" max="8715" width="15.140625" style="8" customWidth="1"/>
    <col min="8716" max="8887" width="7.85546875" style="8"/>
    <col min="8888" max="8888" width="7.85546875" style="8" customWidth="1"/>
    <col min="8889" max="8889" width="12.140625" style="8" customWidth="1"/>
    <col min="8890" max="8890" width="12" style="8" customWidth="1"/>
    <col min="8891" max="8891" width="13.7109375" style="8" customWidth="1"/>
    <col min="8892" max="8892" width="37.140625" style="8" customWidth="1"/>
    <col min="8893" max="8893" width="49.28515625" style="8" customWidth="1"/>
    <col min="8894" max="8894" width="15.7109375" style="8" customWidth="1"/>
    <col min="8895" max="8895" width="16.28515625" style="8" customWidth="1"/>
    <col min="8896" max="8896" width="16.140625" style="8" customWidth="1"/>
    <col min="8897" max="8897" width="20.28515625" style="8" customWidth="1"/>
    <col min="8898" max="8960" width="7.85546875" style="8"/>
    <col min="8961" max="8961" width="21.42578125" style="8" customWidth="1"/>
    <col min="8962" max="8962" width="21.140625" style="8" customWidth="1"/>
    <col min="8963" max="8963" width="24.140625" style="8" customWidth="1"/>
    <col min="8964" max="8964" width="60" style="8" customWidth="1"/>
    <col min="8965" max="8965" width="43.7109375" style="8" customWidth="1"/>
    <col min="8966" max="8967" width="21.42578125" style="8" customWidth="1"/>
    <col min="8968" max="8968" width="19.7109375" style="8" customWidth="1"/>
    <col min="8969" max="8969" width="19.28515625" style="8" customWidth="1"/>
    <col min="8970" max="8970" width="7.85546875" style="8"/>
    <col min="8971" max="8971" width="15.140625" style="8" customWidth="1"/>
    <col min="8972" max="9143" width="7.85546875" style="8"/>
    <col min="9144" max="9144" width="7.85546875" style="8" customWidth="1"/>
    <col min="9145" max="9145" width="12.140625" style="8" customWidth="1"/>
    <col min="9146" max="9146" width="12" style="8" customWidth="1"/>
    <col min="9147" max="9147" width="13.7109375" style="8" customWidth="1"/>
    <col min="9148" max="9148" width="37.140625" style="8" customWidth="1"/>
    <col min="9149" max="9149" width="49.28515625" style="8" customWidth="1"/>
    <col min="9150" max="9150" width="15.7109375" style="8" customWidth="1"/>
    <col min="9151" max="9151" width="16.28515625" style="8" customWidth="1"/>
    <col min="9152" max="9152" width="16.140625" style="8" customWidth="1"/>
    <col min="9153" max="9153" width="20.28515625" style="8" customWidth="1"/>
    <col min="9154" max="9216" width="7.85546875" style="8"/>
    <col min="9217" max="9217" width="21.42578125" style="8" customWidth="1"/>
    <col min="9218" max="9218" width="21.140625" style="8" customWidth="1"/>
    <col min="9219" max="9219" width="24.140625" style="8" customWidth="1"/>
    <col min="9220" max="9220" width="60" style="8" customWidth="1"/>
    <col min="9221" max="9221" width="43.7109375" style="8" customWidth="1"/>
    <col min="9222" max="9223" width="21.42578125" style="8" customWidth="1"/>
    <col min="9224" max="9224" width="19.7109375" style="8" customWidth="1"/>
    <col min="9225" max="9225" width="19.28515625" style="8" customWidth="1"/>
    <col min="9226" max="9226" width="7.85546875" style="8"/>
    <col min="9227" max="9227" width="15.140625" style="8" customWidth="1"/>
    <col min="9228" max="9399" width="7.85546875" style="8"/>
    <col min="9400" max="9400" width="7.85546875" style="8" customWidth="1"/>
    <col min="9401" max="9401" width="12.140625" style="8" customWidth="1"/>
    <col min="9402" max="9402" width="12" style="8" customWidth="1"/>
    <col min="9403" max="9403" width="13.7109375" style="8" customWidth="1"/>
    <col min="9404" max="9404" width="37.140625" style="8" customWidth="1"/>
    <col min="9405" max="9405" width="49.28515625" style="8" customWidth="1"/>
    <col min="9406" max="9406" width="15.7109375" style="8" customWidth="1"/>
    <col min="9407" max="9407" width="16.28515625" style="8" customWidth="1"/>
    <col min="9408" max="9408" width="16.140625" style="8" customWidth="1"/>
    <col min="9409" max="9409" width="20.28515625" style="8" customWidth="1"/>
    <col min="9410" max="9472" width="7.85546875" style="8"/>
    <col min="9473" max="9473" width="21.42578125" style="8" customWidth="1"/>
    <col min="9474" max="9474" width="21.140625" style="8" customWidth="1"/>
    <col min="9475" max="9475" width="24.140625" style="8" customWidth="1"/>
    <col min="9476" max="9476" width="60" style="8" customWidth="1"/>
    <col min="9477" max="9477" width="43.7109375" style="8" customWidth="1"/>
    <col min="9478" max="9479" width="21.42578125" style="8" customWidth="1"/>
    <col min="9480" max="9480" width="19.7109375" style="8" customWidth="1"/>
    <col min="9481" max="9481" width="19.28515625" style="8" customWidth="1"/>
    <col min="9482" max="9482" width="7.85546875" style="8"/>
    <col min="9483" max="9483" width="15.140625" style="8" customWidth="1"/>
    <col min="9484" max="9655" width="7.85546875" style="8"/>
    <col min="9656" max="9656" width="7.85546875" style="8" customWidth="1"/>
    <col min="9657" max="9657" width="12.140625" style="8" customWidth="1"/>
    <col min="9658" max="9658" width="12" style="8" customWidth="1"/>
    <col min="9659" max="9659" width="13.7109375" style="8" customWidth="1"/>
    <col min="9660" max="9660" width="37.140625" style="8" customWidth="1"/>
    <col min="9661" max="9661" width="49.28515625" style="8" customWidth="1"/>
    <col min="9662" max="9662" width="15.7109375" style="8" customWidth="1"/>
    <col min="9663" max="9663" width="16.28515625" style="8" customWidth="1"/>
    <col min="9664" max="9664" width="16.140625" style="8" customWidth="1"/>
    <col min="9665" max="9665" width="20.28515625" style="8" customWidth="1"/>
    <col min="9666" max="9728" width="7.85546875" style="8"/>
    <col min="9729" max="9729" width="21.42578125" style="8" customWidth="1"/>
    <col min="9730" max="9730" width="21.140625" style="8" customWidth="1"/>
    <col min="9731" max="9731" width="24.140625" style="8" customWidth="1"/>
    <col min="9732" max="9732" width="60" style="8" customWidth="1"/>
    <col min="9733" max="9733" width="43.7109375" style="8" customWidth="1"/>
    <col min="9734" max="9735" width="21.42578125" style="8" customWidth="1"/>
    <col min="9736" max="9736" width="19.7109375" style="8" customWidth="1"/>
    <col min="9737" max="9737" width="19.28515625" style="8" customWidth="1"/>
    <col min="9738" max="9738" width="7.85546875" style="8"/>
    <col min="9739" max="9739" width="15.140625" style="8" customWidth="1"/>
    <col min="9740" max="9911" width="7.85546875" style="8"/>
    <col min="9912" max="9912" width="7.85546875" style="8" customWidth="1"/>
    <col min="9913" max="9913" width="12.140625" style="8" customWidth="1"/>
    <col min="9914" max="9914" width="12" style="8" customWidth="1"/>
    <col min="9915" max="9915" width="13.7109375" style="8" customWidth="1"/>
    <col min="9916" max="9916" width="37.140625" style="8" customWidth="1"/>
    <col min="9917" max="9917" width="49.28515625" style="8" customWidth="1"/>
    <col min="9918" max="9918" width="15.7109375" style="8" customWidth="1"/>
    <col min="9919" max="9919" width="16.28515625" style="8" customWidth="1"/>
    <col min="9920" max="9920" width="16.140625" style="8" customWidth="1"/>
    <col min="9921" max="9921" width="20.28515625" style="8" customWidth="1"/>
    <col min="9922" max="9984" width="7.85546875" style="8"/>
    <col min="9985" max="9985" width="21.42578125" style="8" customWidth="1"/>
    <col min="9986" max="9986" width="21.140625" style="8" customWidth="1"/>
    <col min="9987" max="9987" width="24.140625" style="8" customWidth="1"/>
    <col min="9988" max="9988" width="60" style="8" customWidth="1"/>
    <col min="9989" max="9989" width="43.7109375" style="8" customWidth="1"/>
    <col min="9990" max="9991" width="21.42578125" style="8" customWidth="1"/>
    <col min="9992" max="9992" width="19.7109375" style="8" customWidth="1"/>
    <col min="9993" max="9993" width="19.28515625" style="8" customWidth="1"/>
    <col min="9994" max="9994" width="7.85546875" style="8"/>
    <col min="9995" max="9995" width="15.140625" style="8" customWidth="1"/>
    <col min="9996" max="10167" width="7.85546875" style="8"/>
    <col min="10168" max="10168" width="7.85546875" style="8" customWidth="1"/>
    <col min="10169" max="10169" width="12.140625" style="8" customWidth="1"/>
    <col min="10170" max="10170" width="12" style="8" customWidth="1"/>
    <col min="10171" max="10171" width="13.7109375" style="8" customWidth="1"/>
    <col min="10172" max="10172" width="37.140625" style="8" customWidth="1"/>
    <col min="10173" max="10173" width="49.28515625" style="8" customWidth="1"/>
    <col min="10174" max="10174" width="15.7109375" style="8" customWidth="1"/>
    <col min="10175" max="10175" width="16.28515625" style="8" customWidth="1"/>
    <col min="10176" max="10176" width="16.140625" style="8" customWidth="1"/>
    <col min="10177" max="10177" width="20.28515625" style="8" customWidth="1"/>
    <col min="10178" max="10240" width="7.85546875" style="8"/>
    <col min="10241" max="10241" width="21.42578125" style="8" customWidth="1"/>
    <col min="10242" max="10242" width="21.140625" style="8" customWidth="1"/>
    <col min="10243" max="10243" width="24.140625" style="8" customWidth="1"/>
    <col min="10244" max="10244" width="60" style="8" customWidth="1"/>
    <col min="10245" max="10245" width="43.7109375" style="8" customWidth="1"/>
    <col min="10246" max="10247" width="21.42578125" style="8" customWidth="1"/>
    <col min="10248" max="10248" width="19.7109375" style="8" customWidth="1"/>
    <col min="10249" max="10249" width="19.28515625" style="8" customWidth="1"/>
    <col min="10250" max="10250" width="7.85546875" style="8"/>
    <col min="10251" max="10251" width="15.140625" style="8" customWidth="1"/>
    <col min="10252" max="10423" width="7.85546875" style="8"/>
    <col min="10424" max="10424" width="7.85546875" style="8" customWidth="1"/>
    <col min="10425" max="10425" width="12.140625" style="8" customWidth="1"/>
    <col min="10426" max="10426" width="12" style="8" customWidth="1"/>
    <col min="10427" max="10427" width="13.7109375" style="8" customWidth="1"/>
    <col min="10428" max="10428" width="37.140625" style="8" customWidth="1"/>
    <col min="10429" max="10429" width="49.28515625" style="8" customWidth="1"/>
    <col min="10430" max="10430" width="15.7109375" style="8" customWidth="1"/>
    <col min="10431" max="10431" width="16.28515625" style="8" customWidth="1"/>
    <col min="10432" max="10432" width="16.140625" style="8" customWidth="1"/>
    <col min="10433" max="10433" width="20.28515625" style="8" customWidth="1"/>
    <col min="10434" max="10496" width="7.85546875" style="8"/>
    <col min="10497" max="10497" width="21.42578125" style="8" customWidth="1"/>
    <col min="10498" max="10498" width="21.140625" style="8" customWidth="1"/>
    <col min="10499" max="10499" width="24.140625" style="8" customWidth="1"/>
    <col min="10500" max="10500" width="60" style="8" customWidth="1"/>
    <col min="10501" max="10501" width="43.7109375" style="8" customWidth="1"/>
    <col min="10502" max="10503" width="21.42578125" style="8" customWidth="1"/>
    <col min="10504" max="10504" width="19.7109375" style="8" customWidth="1"/>
    <col min="10505" max="10505" width="19.28515625" style="8" customWidth="1"/>
    <col min="10506" max="10506" width="7.85546875" style="8"/>
    <col min="10507" max="10507" width="15.140625" style="8" customWidth="1"/>
    <col min="10508" max="10679" width="7.85546875" style="8"/>
    <col min="10680" max="10680" width="7.85546875" style="8" customWidth="1"/>
    <col min="10681" max="10681" width="12.140625" style="8" customWidth="1"/>
    <col min="10682" max="10682" width="12" style="8" customWidth="1"/>
    <col min="10683" max="10683" width="13.7109375" style="8" customWidth="1"/>
    <col min="10684" max="10684" width="37.140625" style="8" customWidth="1"/>
    <col min="10685" max="10685" width="49.28515625" style="8" customWidth="1"/>
    <col min="10686" max="10686" width="15.7109375" style="8" customWidth="1"/>
    <col min="10687" max="10687" width="16.28515625" style="8" customWidth="1"/>
    <col min="10688" max="10688" width="16.140625" style="8" customWidth="1"/>
    <col min="10689" max="10689" width="20.28515625" style="8" customWidth="1"/>
    <col min="10690" max="10752" width="7.85546875" style="8"/>
    <col min="10753" max="10753" width="21.42578125" style="8" customWidth="1"/>
    <col min="10754" max="10754" width="21.140625" style="8" customWidth="1"/>
    <col min="10755" max="10755" width="24.140625" style="8" customWidth="1"/>
    <col min="10756" max="10756" width="60" style="8" customWidth="1"/>
    <col min="10757" max="10757" width="43.7109375" style="8" customWidth="1"/>
    <col min="10758" max="10759" width="21.42578125" style="8" customWidth="1"/>
    <col min="10760" max="10760" width="19.7109375" style="8" customWidth="1"/>
    <col min="10761" max="10761" width="19.28515625" style="8" customWidth="1"/>
    <col min="10762" max="10762" width="7.85546875" style="8"/>
    <col min="10763" max="10763" width="15.140625" style="8" customWidth="1"/>
    <col min="10764" max="10935" width="7.85546875" style="8"/>
    <col min="10936" max="10936" width="7.85546875" style="8" customWidth="1"/>
    <col min="10937" max="10937" width="12.140625" style="8" customWidth="1"/>
    <col min="10938" max="10938" width="12" style="8" customWidth="1"/>
    <col min="10939" max="10939" width="13.7109375" style="8" customWidth="1"/>
    <col min="10940" max="10940" width="37.140625" style="8" customWidth="1"/>
    <col min="10941" max="10941" width="49.28515625" style="8" customWidth="1"/>
    <col min="10942" max="10942" width="15.7109375" style="8" customWidth="1"/>
    <col min="10943" max="10943" width="16.28515625" style="8" customWidth="1"/>
    <col min="10944" max="10944" width="16.140625" style="8" customWidth="1"/>
    <col min="10945" max="10945" width="20.28515625" style="8" customWidth="1"/>
    <col min="10946" max="11008" width="7.85546875" style="8"/>
    <col min="11009" max="11009" width="21.42578125" style="8" customWidth="1"/>
    <col min="11010" max="11010" width="21.140625" style="8" customWidth="1"/>
    <col min="11011" max="11011" width="24.140625" style="8" customWidth="1"/>
    <col min="11012" max="11012" width="60" style="8" customWidth="1"/>
    <col min="11013" max="11013" width="43.7109375" style="8" customWidth="1"/>
    <col min="11014" max="11015" width="21.42578125" style="8" customWidth="1"/>
    <col min="11016" max="11016" width="19.7109375" style="8" customWidth="1"/>
    <col min="11017" max="11017" width="19.28515625" style="8" customWidth="1"/>
    <col min="11018" max="11018" width="7.85546875" style="8"/>
    <col min="11019" max="11019" width="15.140625" style="8" customWidth="1"/>
    <col min="11020" max="11191" width="7.85546875" style="8"/>
    <col min="11192" max="11192" width="7.85546875" style="8" customWidth="1"/>
    <col min="11193" max="11193" width="12.140625" style="8" customWidth="1"/>
    <col min="11194" max="11194" width="12" style="8" customWidth="1"/>
    <col min="11195" max="11195" width="13.7109375" style="8" customWidth="1"/>
    <col min="11196" max="11196" width="37.140625" style="8" customWidth="1"/>
    <col min="11197" max="11197" width="49.28515625" style="8" customWidth="1"/>
    <col min="11198" max="11198" width="15.7109375" style="8" customWidth="1"/>
    <col min="11199" max="11199" width="16.28515625" style="8" customWidth="1"/>
    <col min="11200" max="11200" width="16.140625" style="8" customWidth="1"/>
    <col min="11201" max="11201" width="20.28515625" style="8" customWidth="1"/>
    <col min="11202" max="11264" width="7.85546875" style="8"/>
    <col min="11265" max="11265" width="21.42578125" style="8" customWidth="1"/>
    <col min="11266" max="11266" width="21.140625" style="8" customWidth="1"/>
    <col min="11267" max="11267" width="24.140625" style="8" customWidth="1"/>
    <col min="11268" max="11268" width="60" style="8" customWidth="1"/>
    <col min="11269" max="11269" width="43.7109375" style="8" customWidth="1"/>
    <col min="11270" max="11271" width="21.42578125" style="8" customWidth="1"/>
    <col min="11272" max="11272" width="19.7109375" style="8" customWidth="1"/>
    <col min="11273" max="11273" width="19.28515625" style="8" customWidth="1"/>
    <col min="11274" max="11274" width="7.85546875" style="8"/>
    <col min="11275" max="11275" width="15.140625" style="8" customWidth="1"/>
    <col min="11276" max="11447" width="7.85546875" style="8"/>
    <col min="11448" max="11448" width="7.85546875" style="8" customWidth="1"/>
    <col min="11449" max="11449" width="12.140625" style="8" customWidth="1"/>
    <col min="11450" max="11450" width="12" style="8" customWidth="1"/>
    <col min="11451" max="11451" width="13.7109375" style="8" customWidth="1"/>
    <col min="11452" max="11452" width="37.140625" style="8" customWidth="1"/>
    <col min="11453" max="11453" width="49.28515625" style="8" customWidth="1"/>
    <col min="11454" max="11454" width="15.7109375" style="8" customWidth="1"/>
    <col min="11455" max="11455" width="16.28515625" style="8" customWidth="1"/>
    <col min="11456" max="11456" width="16.140625" style="8" customWidth="1"/>
    <col min="11457" max="11457" width="20.28515625" style="8" customWidth="1"/>
    <col min="11458" max="11520" width="7.85546875" style="8"/>
    <col min="11521" max="11521" width="21.42578125" style="8" customWidth="1"/>
    <col min="11522" max="11522" width="21.140625" style="8" customWidth="1"/>
    <col min="11523" max="11523" width="24.140625" style="8" customWidth="1"/>
    <col min="11524" max="11524" width="60" style="8" customWidth="1"/>
    <col min="11525" max="11525" width="43.7109375" style="8" customWidth="1"/>
    <col min="11526" max="11527" width="21.42578125" style="8" customWidth="1"/>
    <col min="11528" max="11528" width="19.7109375" style="8" customWidth="1"/>
    <col min="11529" max="11529" width="19.28515625" style="8" customWidth="1"/>
    <col min="11530" max="11530" width="7.85546875" style="8"/>
    <col min="11531" max="11531" width="15.140625" style="8" customWidth="1"/>
    <col min="11532" max="11703" width="7.85546875" style="8"/>
    <col min="11704" max="11704" width="7.85546875" style="8" customWidth="1"/>
    <col min="11705" max="11705" width="12.140625" style="8" customWidth="1"/>
    <col min="11706" max="11706" width="12" style="8" customWidth="1"/>
    <col min="11707" max="11707" width="13.7109375" style="8" customWidth="1"/>
    <col min="11708" max="11708" width="37.140625" style="8" customWidth="1"/>
    <col min="11709" max="11709" width="49.28515625" style="8" customWidth="1"/>
    <col min="11710" max="11710" width="15.7109375" style="8" customWidth="1"/>
    <col min="11711" max="11711" width="16.28515625" style="8" customWidth="1"/>
    <col min="11712" max="11712" width="16.140625" style="8" customWidth="1"/>
    <col min="11713" max="11713" width="20.28515625" style="8" customWidth="1"/>
    <col min="11714" max="11776" width="7.85546875" style="8"/>
    <col min="11777" max="11777" width="21.42578125" style="8" customWidth="1"/>
    <col min="11778" max="11778" width="21.140625" style="8" customWidth="1"/>
    <col min="11779" max="11779" width="24.140625" style="8" customWidth="1"/>
    <col min="11780" max="11780" width="60" style="8" customWidth="1"/>
    <col min="11781" max="11781" width="43.7109375" style="8" customWidth="1"/>
    <col min="11782" max="11783" width="21.42578125" style="8" customWidth="1"/>
    <col min="11784" max="11784" width="19.7109375" style="8" customWidth="1"/>
    <col min="11785" max="11785" width="19.28515625" style="8" customWidth="1"/>
    <col min="11786" max="11786" width="7.85546875" style="8"/>
    <col min="11787" max="11787" width="15.140625" style="8" customWidth="1"/>
    <col min="11788" max="11959" width="7.85546875" style="8"/>
    <col min="11960" max="11960" width="7.85546875" style="8" customWidth="1"/>
    <col min="11961" max="11961" width="12.140625" style="8" customWidth="1"/>
    <col min="11962" max="11962" width="12" style="8" customWidth="1"/>
    <col min="11963" max="11963" width="13.7109375" style="8" customWidth="1"/>
    <col min="11964" max="11964" width="37.140625" style="8" customWidth="1"/>
    <col min="11965" max="11965" width="49.28515625" style="8" customWidth="1"/>
    <col min="11966" max="11966" width="15.7109375" style="8" customWidth="1"/>
    <col min="11967" max="11967" width="16.28515625" style="8" customWidth="1"/>
    <col min="11968" max="11968" width="16.140625" style="8" customWidth="1"/>
    <col min="11969" max="11969" width="20.28515625" style="8" customWidth="1"/>
    <col min="11970" max="12032" width="7.85546875" style="8"/>
    <col min="12033" max="12033" width="21.42578125" style="8" customWidth="1"/>
    <col min="12034" max="12034" width="21.140625" style="8" customWidth="1"/>
    <col min="12035" max="12035" width="24.140625" style="8" customWidth="1"/>
    <col min="12036" max="12036" width="60" style="8" customWidth="1"/>
    <col min="12037" max="12037" width="43.7109375" style="8" customWidth="1"/>
    <col min="12038" max="12039" width="21.42578125" style="8" customWidth="1"/>
    <col min="12040" max="12040" width="19.7109375" style="8" customWidth="1"/>
    <col min="12041" max="12041" width="19.28515625" style="8" customWidth="1"/>
    <col min="12042" max="12042" width="7.85546875" style="8"/>
    <col min="12043" max="12043" width="15.140625" style="8" customWidth="1"/>
    <col min="12044" max="12215" width="7.85546875" style="8"/>
    <col min="12216" max="12216" width="7.85546875" style="8" customWidth="1"/>
    <col min="12217" max="12217" width="12.140625" style="8" customWidth="1"/>
    <col min="12218" max="12218" width="12" style="8" customWidth="1"/>
    <col min="12219" max="12219" width="13.7109375" style="8" customWidth="1"/>
    <col min="12220" max="12220" width="37.140625" style="8" customWidth="1"/>
    <col min="12221" max="12221" width="49.28515625" style="8" customWidth="1"/>
    <col min="12222" max="12222" width="15.7109375" style="8" customWidth="1"/>
    <col min="12223" max="12223" width="16.28515625" style="8" customWidth="1"/>
    <col min="12224" max="12224" width="16.140625" style="8" customWidth="1"/>
    <col min="12225" max="12225" width="20.28515625" style="8" customWidth="1"/>
    <col min="12226" max="12288" width="7.85546875" style="8"/>
    <col min="12289" max="12289" width="21.42578125" style="8" customWidth="1"/>
    <col min="12290" max="12290" width="21.140625" style="8" customWidth="1"/>
    <col min="12291" max="12291" width="24.140625" style="8" customWidth="1"/>
    <col min="12292" max="12292" width="60" style="8" customWidth="1"/>
    <col min="12293" max="12293" width="43.7109375" style="8" customWidth="1"/>
    <col min="12294" max="12295" width="21.42578125" style="8" customWidth="1"/>
    <col min="12296" max="12296" width="19.7109375" style="8" customWidth="1"/>
    <col min="12297" max="12297" width="19.28515625" style="8" customWidth="1"/>
    <col min="12298" max="12298" width="7.85546875" style="8"/>
    <col min="12299" max="12299" width="15.140625" style="8" customWidth="1"/>
    <col min="12300" max="12471" width="7.85546875" style="8"/>
    <col min="12472" max="12472" width="7.85546875" style="8" customWidth="1"/>
    <col min="12473" max="12473" width="12.140625" style="8" customWidth="1"/>
    <col min="12474" max="12474" width="12" style="8" customWidth="1"/>
    <col min="12475" max="12475" width="13.7109375" style="8" customWidth="1"/>
    <col min="12476" max="12476" width="37.140625" style="8" customWidth="1"/>
    <col min="12477" max="12477" width="49.28515625" style="8" customWidth="1"/>
    <col min="12478" max="12478" width="15.7109375" style="8" customWidth="1"/>
    <col min="12479" max="12479" width="16.28515625" style="8" customWidth="1"/>
    <col min="12480" max="12480" width="16.140625" style="8" customWidth="1"/>
    <col min="12481" max="12481" width="20.28515625" style="8" customWidth="1"/>
    <col min="12482" max="12544" width="7.85546875" style="8"/>
    <col min="12545" max="12545" width="21.42578125" style="8" customWidth="1"/>
    <col min="12546" max="12546" width="21.140625" style="8" customWidth="1"/>
    <col min="12547" max="12547" width="24.140625" style="8" customWidth="1"/>
    <col min="12548" max="12548" width="60" style="8" customWidth="1"/>
    <col min="12549" max="12549" width="43.7109375" style="8" customWidth="1"/>
    <col min="12550" max="12551" width="21.42578125" style="8" customWidth="1"/>
    <col min="12552" max="12552" width="19.7109375" style="8" customWidth="1"/>
    <col min="12553" max="12553" width="19.28515625" style="8" customWidth="1"/>
    <col min="12554" max="12554" width="7.85546875" style="8"/>
    <col min="12555" max="12555" width="15.140625" style="8" customWidth="1"/>
    <col min="12556" max="12727" width="7.85546875" style="8"/>
    <col min="12728" max="12728" width="7.85546875" style="8" customWidth="1"/>
    <col min="12729" max="12729" width="12.140625" style="8" customWidth="1"/>
    <col min="12730" max="12730" width="12" style="8" customWidth="1"/>
    <col min="12731" max="12731" width="13.7109375" style="8" customWidth="1"/>
    <col min="12732" max="12732" width="37.140625" style="8" customWidth="1"/>
    <col min="12733" max="12733" width="49.28515625" style="8" customWidth="1"/>
    <col min="12734" max="12734" width="15.7109375" style="8" customWidth="1"/>
    <col min="12735" max="12735" width="16.28515625" style="8" customWidth="1"/>
    <col min="12736" max="12736" width="16.140625" style="8" customWidth="1"/>
    <col min="12737" max="12737" width="20.28515625" style="8" customWidth="1"/>
    <col min="12738" max="12800" width="7.85546875" style="8"/>
    <col min="12801" max="12801" width="21.42578125" style="8" customWidth="1"/>
    <col min="12802" max="12802" width="21.140625" style="8" customWidth="1"/>
    <col min="12803" max="12803" width="24.140625" style="8" customWidth="1"/>
    <col min="12804" max="12804" width="60" style="8" customWidth="1"/>
    <col min="12805" max="12805" width="43.7109375" style="8" customWidth="1"/>
    <col min="12806" max="12807" width="21.42578125" style="8" customWidth="1"/>
    <col min="12808" max="12808" width="19.7109375" style="8" customWidth="1"/>
    <col min="12809" max="12809" width="19.28515625" style="8" customWidth="1"/>
    <col min="12810" max="12810" width="7.85546875" style="8"/>
    <col min="12811" max="12811" width="15.140625" style="8" customWidth="1"/>
    <col min="12812" max="12983" width="7.85546875" style="8"/>
    <col min="12984" max="12984" width="7.85546875" style="8" customWidth="1"/>
    <col min="12985" max="12985" width="12.140625" style="8" customWidth="1"/>
    <col min="12986" max="12986" width="12" style="8" customWidth="1"/>
    <col min="12987" max="12987" width="13.7109375" style="8" customWidth="1"/>
    <col min="12988" max="12988" width="37.140625" style="8" customWidth="1"/>
    <col min="12989" max="12989" width="49.28515625" style="8" customWidth="1"/>
    <col min="12990" max="12990" width="15.7109375" style="8" customWidth="1"/>
    <col min="12991" max="12991" width="16.28515625" style="8" customWidth="1"/>
    <col min="12992" max="12992" width="16.140625" style="8" customWidth="1"/>
    <col min="12993" max="12993" width="20.28515625" style="8" customWidth="1"/>
    <col min="12994" max="13056" width="7.85546875" style="8"/>
    <col min="13057" max="13057" width="21.42578125" style="8" customWidth="1"/>
    <col min="13058" max="13058" width="21.140625" style="8" customWidth="1"/>
    <col min="13059" max="13059" width="24.140625" style="8" customWidth="1"/>
    <col min="13060" max="13060" width="60" style="8" customWidth="1"/>
    <col min="13061" max="13061" width="43.7109375" style="8" customWidth="1"/>
    <col min="13062" max="13063" width="21.42578125" style="8" customWidth="1"/>
    <col min="13064" max="13064" width="19.7109375" style="8" customWidth="1"/>
    <col min="13065" max="13065" width="19.28515625" style="8" customWidth="1"/>
    <col min="13066" max="13066" width="7.85546875" style="8"/>
    <col min="13067" max="13067" width="15.140625" style="8" customWidth="1"/>
    <col min="13068" max="13239" width="7.85546875" style="8"/>
    <col min="13240" max="13240" width="7.85546875" style="8" customWidth="1"/>
    <col min="13241" max="13241" width="12.140625" style="8" customWidth="1"/>
    <col min="13242" max="13242" width="12" style="8" customWidth="1"/>
    <col min="13243" max="13243" width="13.7109375" style="8" customWidth="1"/>
    <col min="13244" max="13244" width="37.140625" style="8" customWidth="1"/>
    <col min="13245" max="13245" width="49.28515625" style="8" customWidth="1"/>
    <col min="13246" max="13246" width="15.7109375" style="8" customWidth="1"/>
    <col min="13247" max="13247" width="16.28515625" style="8" customWidth="1"/>
    <col min="13248" max="13248" width="16.140625" style="8" customWidth="1"/>
    <col min="13249" max="13249" width="20.28515625" style="8" customWidth="1"/>
    <col min="13250" max="13312" width="7.85546875" style="8"/>
    <col min="13313" max="13313" width="21.42578125" style="8" customWidth="1"/>
    <col min="13314" max="13314" width="21.140625" style="8" customWidth="1"/>
    <col min="13315" max="13315" width="24.140625" style="8" customWidth="1"/>
    <col min="13316" max="13316" width="60" style="8" customWidth="1"/>
    <col min="13317" max="13317" width="43.7109375" style="8" customWidth="1"/>
    <col min="13318" max="13319" width="21.42578125" style="8" customWidth="1"/>
    <col min="13320" max="13320" width="19.7109375" style="8" customWidth="1"/>
    <col min="13321" max="13321" width="19.28515625" style="8" customWidth="1"/>
    <col min="13322" max="13322" width="7.85546875" style="8"/>
    <col min="13323" max="13323" width="15.140625" style="8" customWidth="1"/>
    <col min="13324" max="13495" width="7.85546875" style="8"/>
    <col min="13496" max="13496" width="7.85546875" style="8" customWidth="1"/>
    <col min="13497" max="13497" width="12.140625" style="8" customWidth="1"/>
    <col min="13498" max="13498" width="12" style="8" customWidth="1"/>
    <col min="13499" max="13499" width="13.7109375" style="8" customWidth="1"/>
    <col min="13500" max="13500" width="37.140625" style="8" customWidth="1"/>
    <col min="13501" max="13501" width="49.28515625" style="8" customWidth="1"/>
    <col min="13502" max="13502" width="15.7109375" style="8" customWidth="1"/>
    <col min="13503" max="13503" width="16.28515625" style="8" customWidth="1"/>
    <col min="13504" max="13504" width="16.140625" style="8" customWidth="1"/>
    <col min="13505" max="13505" width="20.28515625" style="8" customWidth="1"/>
    <col min="13506" max="13568" width="7.85546875" style="8"/>
    <col min="13569" max="13569" width="21.42578125" style="8" customWidth="1"/>
    <col min="13570" max="13570" width="21.140625" style="8" customWidth="1"/>
    <col min="13571" max="13571" width="24.140625" style="8" customWidth="1"/>
    <col min="13572" max="13572" width="60" style="8" customWidth="1"/>
    <col min="13573" max="13573" width="43.7109375" style="8" customWidth="1"/>
    <col min="13574" max="13575" width="21.42578125" style="8" customWidth="1"/>
    <col min="13576" max="13576" width="19.7109375" style="8" customWidth="1"/>
    <col min="13577" max="13577" width="19.28515625" style="8" customWidth="1"/>
    <col min="13578" max="13578" width="7.85546875" style="8"/>
    <col min="13579" max="13579" width="15.140625" style="8" customWidth="1"/>
    <col min="13580" max="13751" width="7.85546875" style="8"/>
    <col min="13752" max="13752" width="7.85546875" style="8" customWidth="1"/>
    <col min="13753" max="13753" width="12.140625" style="8" customWidth="1"/>
    <col min="13754" max="13754" width="12" style="8" customWidth="1"/>
    <col min="13755" max="13755" width="13.7109375" style="8" customWidth="1"/>
    <col min="13756" max="13756" width="37.140625" style="8" customWidth="1"/>
    <col min="13757" max="13757" width="49.28515625" style="8" customWidth="1"/>
    <col min="13758" max="13758" width="15.7109375" style="8" customWidth="1"/>
    <col min="13759" max="13759" width="16.28515625" style="8" customWidth="1"/>
    <col min="13760" max="13760" width="16.140625" style="8" customWidth="1"/>
    <col min="13761" max="13761" width="20.28515625" style="8" customWidth="1"/>
    <col min="13762" max="13824" width="7.85546875" style="8"/>
    <col min="13825" max="13825" width="21.42578125" style="8" customWidth="1"/>
    <col min="13826" max="13826" width="21.140625" style="8" customWidth="1"/>
    <col min="13827" max="13827" width="24.140625" style="8" customWidth="1"/>
    <col min="13828" max="13828" width="60" style="8" customWidth="1"/>
    <col min="13829" max="13829" width="43.7109375" style="8" customWidth="1"/>
    <col min="13830" max="13831" width="21.42578125" style="8" customWidth="1"/>
    <col min="13832" max="13832" width="19.7109375" style="8" customWidth="1"/>
    <col min="13833" max="13833" width="19.28515625" style="8" customWidth="1"/>
    <col min="13834" max="13834" width="7.85546875" style="8"/>
    <col min="13835" max="13835" width="15.140625" style="8" customWidth="1"/>
    <col min="13836" max="14007" width="7.85546875" style="8"/>
    <col min="14008" max="14008" width="7.85546875" style="8" customWidth="1"/>
    <col min="14009" max="14009" width="12.140625" style="8" customWidth="1"/>
    <col min="14010" max="14010" width="12" style="8" customWidth="1"/>
    <col min="14011" max="14011" width="13.7109375" style="8" customWidth="1"/>
    <col min="14012" max="14012" width="37.140625" style="8" customWidth="1"/>
    <col min="14013" max="14013" width="49.28515625" style="8" customWidth="1"/>
    <col min="14014" max="14014" width="15.7109375" style="8" customWidth="1"/>
    <col min="14015" max="14015" width="16.28515625" style="8" customWidth="1"/>
    <col min="14016" max="14016" width="16.140625" style="8" customWidth="1"/>
    <col min="14017" max="14017" width="20.28515625" style="8" customWidth="1"/>
    <col min="14018" max="14080" width="7.85546875" style="8"/>
    <col min="14081" max="14081" width="21.42578125" style="8" customWidth="1"/>
    <col min="14082" max="14082" width="21.140625" style="8" customWidth="1"/>
    <col min="14083" max="14083" width="24.140625" style="8" customWidth="1"/>
    <col min="14084" max="14084" width="60" style="8" customWidth="1"/>
    <col min="14085" max="14085" width="43.7109375" style="8" customWidth="1"/>
    <col min="14086" max="14087" width="21.42578125" style="8" customWidth="1"/>
    <col min="14088" max="14088" width="19.7109375" style="8" customWidth="1"/>
    <col min="14089" max="14089" width="19.28515625" style="8" customWidth="1"/>
    <col min="14090" max="14090" width="7.85546875" style="8"/>
    <col min="14091" max="14091" width="15.140625" style="8" customWidth="1"/>
    <col min="14092" max="14263" width="7.85546875" style="8"/>
    <col min="14264" max="14264" width="7.85546875" style="8" customWidth="1"/>
    <col min="14265" max="14265" width="12.140625" style="8" customWidth="1"/>
    <col min="14266" max="14266" width="12" style="8" customWidth="1"/>
    <col min="14267" max="14267" width="13.7109375" style="8" customWidth="1"/>
    <col min="14268" max="14268" width="37.140625" style="8" customWidth="1"/>
    <col min="14269" max="14269" width="49.28515625" style="8" customWidth="1"/>
    <col min="14270" max="14270" width="15.7109375" style="8" customWidth="1"/>
    <col min="14271" max="14271" width="16.28515625" style="8" customWidth="1"/>
    <col min="14272" max="14272" width="16.140625" style="8" customWidth="1"/>
    <col min="14273" max="14273" width="20.28515625" style="8" customWidth="1"/>
    <col min="14274" max="14336" width="7.85546875" style="8"/>
    <col min="14337" max="14337" width="21.42578125" style="8" customWidth="1"/>
    <col min="14338" max="14338" width="21.140625" style="8" customWidth="1"/>
    <col min="14339" max="14339" width="24.140625" style="8" customWidth="1"/>
    <col min="14340" max="14340" width="60" style="8" customWidth="1"/>
    <col min="14341" max="14341" width="43.7109375" style="8" customWidth="1"/>
    <col min="14342" max="14343" width="21.42578125" style="8" customWidth="1"/>
    <col min="14344" max="14344" width="19.7109375" style="8" customWidth="1"/>
    <col min="14345" max="14345" width="19.28515625" style="8" customWidth="1"/>
    <col min="14346" max="14346" width="7.85546875" style="8"/>
    <col min="14347" max="14347" width="15.140625" style="8" customWidth="1"/>
    <col min="14348" max="14519" width="7.85546875" style="8"/>
    <col min="14520" max="14520" width="7.85546875" style="8" customWidth="1"/>
    <col min="14521" max="14521" width="12.140625" style="8" customWidth="1"/>
    <col min="14522" max="14522" width="12" style="8" customWidth="1"/>
    <col min="14523" max="14523" width="13.7109375" style="8" customWidth="1"/>
    <col min="14524" max="14524" width="37.140625" style="8" customWidth="1"/>
    <col min="14525" max="14525" width="49.28515625" style="8" customWidth="1"/>
    <col min="14526" max="14526" width="15.7109375" style="8" customWidth="1"/>
    <col min="14527" max="14527" width="16.28515625" style="8" customWidth="1"/>
    <col min="14528" max="14528" width="16.140625" style="8" customWidth="1"/>
    <col min="14529" max="14529" width="20.28515625" style="8" customWidth="1"/>
    <col min="14530" max="14592" width="7.85546875" style="8"/>
    <col min="14593" max="14593" width="21.42578125" style="8" customWidth="1"/>
    <col min="14594" max="14594" width="21.140625" style="8" customWidth="1"/>
    <col min="14595" max="14595" width="24.140625" style="8" customWidth="1"/>
    <col min="14596" max="14596" width="60" style="8" customWidth="1"/>
    <col min="14597" max="14597" width="43.7109375" style="8" customWidth="1"/>
    <col min="14598" max="14599" width="21.42578125" style="8" customWidth="1"/>
    <col min="14600" max="14600" width="19.7109375" style="8" customWidth="1"/>
    <col min="14601" max="14601" width="19.28515625" style="8" customWidth="1"/>
    <col min="14602" max="14602" width="7.85546875" style="8"/>
    <col min="14603" max="14603" width="15.140625" style="8" customWidth="1"/>
    <col min="14604" max="14775" width="7.85546875" style="8"/>
    <col min="14776" max="14776" width="7.85546875" style="8" customWidth="1"/>
    <col min="14777" max="14777" width="12.140625" style="8" customWidth="1"/>
    <col min="14778" max="14778" width="12" style="8" customWidth="1"/>
    <col min="14779" max="14779" width="13.7109375" style="8" customWidth="1"/>
    <col min="14780" max="14780" width="37.140625" style="8" customWidth="1"/>
    <col min="14781" max="14781" width="49.28515625" style="8" customWidth="1"/>
    <col min="14782" max="14782" width="15.7109375" style="8" customWidth="1"/>
    <col min="14783" max="14783" width="16.28515625" style="8" customWidth="1"/>
    <col min="14784" max="14784" width="16.140625" style="8" customWidth="1"/>
    <col min="14785" max="14785" width="20.28515625" style="8" customWidth="1"/>
    <col min="14786" max="14848" width="7.85546875" style="8"/>
    <col min="14849" max="14849" width="21.42578125" style="8" customWidth="1"/>
    <col min="14850" max="14850" width="21.140625" style="8" customWidth="1"/>
    <col min="14851" max="14851" width="24.140625" style="8" customWidth="1"/>
    <col min="14852" max="14852" width="60" style="8" customWidth="1"/>
    <col min="14853" max="14853" width="43.7109375" style="8" customWidth="1"/>
    <col min="14854" max="14855" width="21.42578125" style="8" customWidth="1"/>
    <col min="14856" max="14856" width="19.7109375" style="8" customWidth="1"/>
    <col min="14857" max="14857" width="19.28515625" style="8" customWidth="1"/>
    <col min="14858" max="14858" width="7.85546875" style="8"/>
    <col min="14859" max="14859" width="15.140625" style="8" customWidth="1"/>
    <col min="14860" max="15031" width="7.85546875" style="8"/>
    <col min="15032" max="15032" width="7.85546875" style="8" customWidth="1"/>
    <col min="15033" max="15033" width="12.140625" style="8" customWidth="1"/>
    <col min="15034" max="15034" width="12" style="8" customWidth="1"/>
    <col min="15035" max="15035" width="13.7109375" style="8" customWidth="1"/>
    <col min="15036" max="15036" width="37.140625" style="8" customWidth="1"/>
    <col min="15037" max="15037" width="49.28515625" style="8" customWidth="1"/>
    <col min="15038" max="15038" width="15.7109375" style="8" customWidth="1"/>
    <col min="15039" max="15039" width="16.28515625" style="8" customWidth="1"/>
    <col min="15040" max="15040" width="16.140625" style="8" customWidth="1"/>
    <col min="15041" max="15041" width="20.28515625" style="8" customWidth="1"/>
    <col min="15042" max="15104" width="7.85546875" style="8"/>
    <col min="15105" max="15105" width="21.42578125" style="8" customWidth="1"/>
    <col min="15106" max="15106" width="21.140625" style="8" customWidth="1"/>
    <col min="15107" max="15107" width="24.140625" style="8" customWidth="1"/>
    <col min="15108" max="15108" width="60" style="8" customWidth="1"/>
    <col min="15109" max="15109" width="43.7109375" style="8" customWidth="1"/>
    <col min="15110" max="15111" width="21.42578125" style="8" customWidth="1"/>
    <col min="15112" max="15112" width="19.7109375" style="8" customWidth="1"/>
    <col min="15113" max="15113" width="19.28515625" style="8" customWidth="1"/>
    <col min="15114" max="15114" width="7.85546875" style="8"/>
    <col min="15115" max="15115" width="15.140625" style="8" customWidth="1"/>
    <col min="15116" max="15287" width="7.85546875" style="8"/>
    <col min="15288" max="15288" width="7.85546875" style="8" customWidth="1"/>
    <col min="15289" max="15289" width="12.140625" style="8" customWidth="1"/>
    <col min="15290" max="15290" width="12" style="8" customWidth="1"/>
    <col min="15291" max="15291" width="13.7109375" style="8" customWidth="1"/>
    <col min="15292" max="15292" width="37.140625" style="8" customWidth="1"/>
    <col min="15293" max="15293" width="49.28515625" style="8" customWidth="1"/>
    <col min="15294" max="15294" width="15.7109375" style="8" customWidth="1"/>
    <col min="15295" max="15295" width="16.28515625" style="8" customWidth="1"/>
    <col min="15296" max="15296" width="16.140625" style="8" customWidth="1"/>
    <col min="15297" max="15297" width="20.28515625" style="8" customWidth="1"/>
    <col min="15298" max="15360" width="7.85546875" style="8"/>
    <col min="15361" max="15361" width="21.42578125" style="8" customWidth="1"/>
    <col min="15362" max="15362" width="21.140625" style="8" customWidth="1"/>
    <col min="15363" max="15363" width="24.140625" style="8" customWidth="1"/>
    <col min="15364" max="15364" width="60" style="8" customWidth="1"/>
    <col min="15365" max="15365" width="43.7109375" style="8" customWidth="1"/>
    <col min="15366" max="15367" width="21.42578125" style="8" customWidth="1"/>
    <col min="15368" max="15368" width="19.7109375" style="8" customWidth="1"/>
    <col min="15369" max="15369" width="19.28515625" style="8" customWidth="1"/>
    <col min="15370" max="15370" width="7.85546875" style="8"/>
    <col min="15371" max="15371" width="15.140625" style="8" customWidth="1"/>
    <col min="15372" max="15543" width="7.85546875" style="8"/>
    <col min="15544" max="15544" width="7.85546875" style="8" customWidth="1"/>
    <col min="15545" max="15545" width="12.140625" style="8" customWidth="1"/>
    <col min="15546" max="15546" width="12" style="8" customWidth="1"/>
    <col min="15547" max="15547" width="13.7109375" style="8" customWidth="1"/>
    <col min="15548" max="15548" width="37.140625" style="8" customWidth="1"/>
    <col min="15549" max="15549" width="49.28515625" style="8" customWidth="1"/>
    <col min="15550" max="15550" width="15.7109375" style="8" customWidth="1"/>
    <col min="15551" max="15551" width="16.28515625" style="8" customWidth="1"/>
    <col min="15552" max="15552" width="16.140625" style="8" customWidth="1"/>
    <col min="15553" max="15553" width="20.28515625" style="8" customWidth="1"/>
    <col min="15554" max="15616" width="7.85546875" style="8"/>
    <col min="15617" max="15617" width="21.42578125" style="8" customWidth="1"/>
    <col min="15618" max="15618" width="21.140625" style="8" customWidth="1"/>
    <col min="15619" max="15619" width="24.140625" style="8" customWidth="1"/>
    <col min="15620" max="15620" width="60" style="8" customWidth="1"/>
    <col min="15621" max="15621" width="43.7109375" style="8" customWidth="1"/>
    <col min="15622" max="15623" width="21.42578125" style="8" customWidth="1"/>
    <col min="15624" max="15624" width="19.7109375" style="8" customWidth="1"/>
    <col min="15625" max="15625" width="19.28515625" style="8" customWidth="1"/>
    <col min="15626" max="15626" width="7.85546875" style="8"/>
    <col min="15627" max="15627" width="15.140625" style="8" customWidth="1"/>
    <col min="15628" max="15799" width="7.85546875" style="8"/>
    <col min="15800" max="15800" width="7.85546875" style="8" customWidth="1"/>
    <col min="15801" max="15801" width="12.140625" style="8" customWidth="1"/>
    <col min="15802" max="15802" width="12" style="8" customWidth="1"/>
    <col min="15803" max="15803" width="13.7109375" style="8" customWidth="1"/>
    <col min="15804" max="15804" width="37.140625" style="8" customWidth="1"/>
    <col min="15805" max="15805" width="49.28515625" style="8" customWidth="1"/>
    <col min="15806" max="15806" width="15.7109375" style="8" customWidth="1"/>
    <col min="15807" max="15807" width="16.28515625" style="8" customWidth="1"/>
    <col min="15808" max="15808" width="16.140625" style="8" customWidth="1"/>
    <col min="15809" max="15809" width="20.28515625" style="8" customWidth="1"/>
    <col min="15810" max="15872" width="7.85546875" style="8"/>
    <col min="15873" max="15873" width="21.42578125" style="8" customWidth="1"/>
    <col min="15874" max="15874" width="21.140625" style="8" customWidth="1"/>
    <col min="15875" max="15875" width="24.140625" style="8" customWidth="1"/>
    <col min="15876" max="15876" width="60" style="8" customWidth="1"/>
    <col min="15877" max="15877" width="43.7109375" style="8" customWidth="1"/>
    <col min="15878" max="15879" width="21.42578125" style="8" customWidth="1"/>
    <col min="15880" max="15880" width="19.7109375" style="8" customWidth="1"/>
    <col min="15881" max="15881" width="19.28515625" style="8" customWidth="1"/>
    <col min="15882" max="15882" width="7.85546875" style="8"/>
    <col min="15883" max="15883" width="15.140625" style="8" customWidth="1"/>
    <col min="15884" max="16055" width="7.85546875" style="8"/>
    <col min="16056" max="16056" width="7.85546875" style="8" customWidth="1"/>
    <col min="16057" max="16057" width="12.140625" style="8" customWidth="1"/>
    <col min="16058" max="16058" width="12" style="8" customWidth="1"/>
    <col min="16059" max="16059" width="13.7109375" style="8" customWidth="1"/>
    <col min="16060" max="16060" width="37.140625" style="8" customWidth="1"/>
    <col min="16061" max="16061" width="49.28515625" style="8" customWidth="1"/>
    <col min="16062" max="16062" width="15.7109375" style="8" customWidth="1"/>
    <col min="16063" max="16063" width="16.28515625" style="8" customWidth="1"/>
    <col min="16064" max="16064" width="16.140625" style="8" customWidth="1"/>
    <col min="16065" max="16065" width="20.28515625" style="8" customWidth="1"/>
    <col min="16066" max="16128" width="7.85546875" style="8"/>
    <col min="16129" max="16129" width="21.42578125" style="8" customWidth="1"/>
    <col min="16130" max="16130" width="21.140625" style="8" customWidth="1"/>
    <col min="16131" max="16131" width="24.140625" style="8" customWidth="1"/>
    <col min="16132" max="16132" width="60" style="8" customWidth="1"/>
    <col min="16133" max="16133" width="43.7109375" style="8" customWidth="1"/>
    <col min="16134" max="16135" width="21.42578125" style="8" customWidth="1"/>
    <col min="16136" max="16136" width="19.7109375" style="8" customWidth="1"/>
    <col min="16137" max="16137" width="19.28515625" style="8" customWidth="1"/>
    <col min="16138" max="16138" width="7.85546875" style="8"/>
    <col min="16139" max="16139" width="15.140625" style="8" customWidth="1"/>
    <col min="16140" max="16311" width="7.85546875" style="8"/>
    <col min="16312" max="16312" width="7.85546875" style="8" customWidth="1"/>
    <col min="16313" max="16313" width="12.140625" style="8" customWidth="1"/>
    <col min="16314" max="16314" width="12" style="8" customWidth="1"/>
    <col min="16315" max="16315" width="13.7109375" style="8" customWidth="1"/>
    <col min="16316" max="16316" width="37.140625" style="8" customWidth="1"/>
    <col min="16317" max="16317" width="49.28515625" style="8" customWidth="1"/>
    <col min="16318" max="16318" width="15.7109375" style="8" customWidth="1"/>
    <col min="16319" max="16319" width="16.28515625" style="8" customWidth="1"/>
    <col min="16320" max="16320" width="16.140625" style="8" customWidth="1"/>
    <col min="16321" max="16321" width="20.28515625" style="8" customWidth="1"/>
    <col min="16322" max="16384" width="7.85546875" style="8"/>
  </cols>
  <sheetData>
    <row r="1" spans="1:9" ht="57" customHeight="1" x14ac:dyDescent="0.3">
      <c r="F1" s="327" t="s">
        <v>212</v>
      </c>
      <c r="G1" s="327"/>
      <c r="H1" s="327"/>
      <c r="I1" s="327"/>
    </row>
    <row r="2" spans="1:9" ht="36.75" customHeight="1" x14ac:dyDescent="0.3">
      <c r="A2" s="329" t="s">
        <v>206</v>
      </c>
      <c r="B2" s="329"/>
      <c r="C2" s="329"/>
      <c r="D2" s="329"/>
      <c r="E2" s="329"/>
      <c r="F2" s="329"/>
      <c r="G2" s="329"/>
      <c r="H2" s="329"/>
      <c r="I2" s="329"/>
    </row>
    <row r="3" spans="1:9" ht="14.25" customHeight="1" x14ac:dyDescent="0.3">
      <c r="A3" s="5">
        <v>16518000000</v>
      </c>
      <c r="B3" s="79"/>
      <c r="C3" s="79"/>
      <c r="D3" s="79"/>
      <c r="E3" s="79"/>
      <c r="F3" s="79"/>
      <c r="G3" s="79"/>
      <c r="H3" s="79"/>
      <c r="I3" s="79"/>
    </row>
    <row r="4" spans="1:9" ht="9.75" customHeight="1" x14ac:dyDescent="0.3">
      <c r="A4" s="7" t="s">
        <v>0</v>
      </c>
      <c r="B4" s="10"/>
      <c r="C4" s="10"/>
      <c r="D4" s="10"/>
      <c r="E4" s="11"/>
      <c r="F4" s="11"/>
      <c r="G4" s="12"/>
      <c r="H4" s="11"/>
      <c r="I4" s="69" t="s">
        <v>89</v>
      </c>
    </row>
    <row r="5" spans="1:9" ht="108.75" customHeight="1" x14ac:dyDescent="0.3">
      <c r="A5" s="32" t="s">
        <v>70</v>
      </c>
      <c r="B5" s="32" t="s">
        <v>71</v>
      </c>
      <c r="C5" s="32" t="s">
        <v>4</v>
      </c>
      <c r="D5" s="32" t="s">
        <v>72</v>
      </c>
      <c r="E5" s="33" t="s">
        <v>73</v>
      </c>
      <c r="F5" s="33" t="s">
        <v>74</v>
      </c>
      <c r="G5" s="33" t="s">
        <v>75</v>
      </c>
      <c r="H5" s="33" t="s">
        <v>76</v>
      </c>
      <c r="I5" s="33" t="s">
        <v>77</v>
      </c>
    </row>
    <row r="6" spans="1:9" ht="53.25" customHeight="1" x14ac:dyDescent="0.3">
      <c r="A6" s="34" t="s">
        <v>78</v>
      </c>
      <c r="B6" s="32"/>
      <c r="C6" s="32"/>
      <c r="D6" s="70" t="s">
        <v>79</v>
      </c>
      <c r="E6" s="4"/>
      <c r="F6" s="33"/>
      <c r="G6" s="35">
        <v>-4700</v>
      </c>
      <c r="H6" s="35">
        <v>-4700</v>
      </c>
      <c r="I6" s="33"/>
    </row>
    <row r="7" spans="1:9" ht="35.25" customHeight="1" thickBot="1" x14ac:dyDescent="0.35">
      <c r="A7" s="36" t="s">
        <v>7</v>
      </c>
      <c r="B7" s="37"/>
      <c r="C7" s="38"/>
      <c r="D7" s="72" t="s">
        <v>6</v>
      </c>
      <c r="E7" s="4"/>
      <c r="F7" s="33"/>
      <c r="G7" s="35">
        <v>-4700</v>
      </c>
      <c r="H7" s="35">
        <v>-4700</v>
      </c>
      <c r="I7" s="39"/>
    </row>
    <row r="8" spans="1:9" ht="21" thickBot="1" x14ac:dyDescent="0.35">
      <c r="A8" s="40" t="s">
        <v>26</v>
      </c>
      <c r="B8" s="49">
        <v>7000</v>
      </c>
      <c r="C8" s="50"/>
      <c r="D8" s="74" t="s">
        <v>27</v>
      </c>
      <c r="E8" s="76"/>
      <c r="F8" s="44"/>
      <c r="G8" s="41">
        <v>-22200</v>
      </c>
      <c r="H8" s="41">
        <v>-22200</v>
      </c>
      <c r="I8" s="46"/>
    </row>
    <row r="9" spans="1:9" ht="21" thickBot="1" x14ac:dyDescent="0.35">
      <c r="A9" s="43" t="s">
        <v>28</v>
      </c>
      <c r="B9" s="47">
        <v>7300</v>
      </c>
      <c r="C9" s="51"/>
      <c r="D9" s="73" t="s">
        <v>29</v>
      </c>
      <c r="E9" s="76"/>
      <c r="F9" s="44"/>
      <c r="G9" s="267">
        <v>-22200</v>
      </c>
      <c r="H9" s="268">
        <v>-22200</v>
      </c>
      <c r="I9" s="46"/>
    </row>
    <row r="10" spans="1:9" ht="112.5" customHeight="1" thickBot="1" x14ac:dyDescent="0.35">
      <c r="A10" s="43" t="s">
        <v>30</v>
      </c>
      <c r="B10" s="43">
        <v>7310</v>
      </c>
      <c r="C10" s="43" t="s">
        <v>31</v>
      </c>
      <c r="D10" s="73" t="s">
        <v>81</v>
      </c>
      <c r="E10" s="77" t="s">
        <v>82</v>
      </c>
      <c r="F10" s="44" t="s">
        <v>80</v>
      </c>
      <c r="G10" s="45" t="s">
        <v>207</v>
      </c>
      <c r="H10" s="45" t="s">
        <v>207</v>
      </c>
      <c r="I10" s="46">
        <v>100</v>
      </c>
    </row>
    <row r="11" spans="1:9" ht="78" customHeight="1" thickBot="1" x14ac:dyDescent="0.35">
      <c r="A11" s="43" t="s">
        <v>32</v>
      </c>
      <c r="B11" s="47">
        <v>7350</v>
      </c>
      <c r="C11" s="43" t="s">
        <v>31</v>
      </c>
      <c r="D11" s="73" t="s">
        <v>83</v>
      </c>
      <c r="E11" s="77" t="s">
        <v>208</v>
      </c>
      <c r="F11" s="44" t="s">
        <v>80</v>
      </c>
      <c r="G11" s="48">
        <v>49500</v>
      </c>
      <c r="H11" s="48">
        <v>49500</v>
      </c>
      <c r="I11" s="46">
        <v>100</v>
      </c>
    </row>
    <row r="12" spans="1:9" ht="32.25" thickBot="1" x14ac:dyDescent="0.35">
      <c r="A12" s="43" t="s">
        <v>35</v>
      </c>
      <c r="B12" s="47">
        <v>7600</v>
      </c>
      <c r="C12" s="51"/>
      <c r="D12" s="75" t="s">
        <v>84</v>
      </c>
      <c r="E12" s="78"/>
      <c r="F12" s="269"/>
      <c r="G12" s="270">
        <v>-32000</v>
      </c>
      <c r="H12" s="270">
        <v>-32000</v>
      </c>
      <c r="I12" s="46">
        <v>100</v>
      </c>
    </row>
    <row r="13" spans="1:9" ht="33.75" customHeight="1" thickBot="1" x14ac:dyDescent="0.35">
      <c r="A13" s="43" t="s">
        <v>36</v>
      </c>
      <c r="B13" s="47">
        <v>7670</v>
      </c>
      <c r="C13" s="51" t="s">
        <v>37</v>
      </c>
      <c r="D13" s="75" t="s">
        <v>85</v>
      </c>
      <c r="E13" s="78" t="s">
        <v>40</v>
      </c>
      <c r="F13" s="44">
        <v>2020</v>
      </c>
      <c r="G13" s="45" t="s">
        <v>209</v>
      </c>
      <c r="H13" s="45" t="s">
        <v>209</v>
      </c>
      <c r="I13" s="46">
        <v>100</v>
      </c>
    </row>
    <row r="14" spans="1:9" x14ac:dyDescent="0.3">
      <c r="A14" s="53"/>
      <c r="B14" s="53"/>
      <c r="C14" s="54"/>
      <c r="D14" s="4" t="s">
        <v>53</v>
      </c>
      <c r="E14" s="55"/>
      <c r="F14" s="56"/>
      <c r="G14" s="57">
        <v>-4700</v>
      </c>
      <c r="H14" s="58" t="s">
        <v>210</v>
      </c>
      <c r="I14" s="59"/>
    </row>
    <row r="15" spans="1:9" x14ac:dyDescent="0.3">
      <c r="A15" s="60"/>
      <c r="B15" s="60"/>
      <c r="C15" s="61"/>
      <c r="D15" s="62"/>
      <c r="E15" s="63"/>
      <c r="F15" s="63"/>
      <c r="G15" s="63"/>
      <c r="H15" s="63"/>
      <c r="I15" s="64"/>
    </row>
    <row r="16" spans="1:9" ht="42" customHeight="1" x14ac:dyDescent="0.3">
      <c r="A16" s="65"/>
      <c r="B16" s="328" t="s">
        <v>211</v>
      </c>
      <c r="C16" s="328"/>
      <c r="D16" s="52"/>
      <c r="E16" s="66" t="s">
        <v>199</v>
      </c>
      <c r="F16" s="67"/>
      <c r="G16" s="67"/>
      <c r="H16" s="67"/>
      <c r="I16" s="68"/>
    </row>
    <row r="17" spans="1:9" x14ac:dyDescent="0.3">
      <c r="A17" s="14"/>
      <c r="B17" s="14"/>
      <c r="C17" s="15"/>
      <c r="D17" s="16"/>
      <c r="E17" s="17"/>
      <c r="F17" s="17"/>
      <c r="G17" s="17"/>
      <c r="H17" s="17"/>
      <c r="I17" s="18"/>
    </row>
  </sheetData>
  <mergeCells count="3">
    <mergeCell ref="F1:I1"/>
    <mergeCell ref="B16:C16"/>
    <mergeCell ref="A2:I2"/>
  </mergeCells>
  <pageMargins left="0" right="0" top="0" bottom="0" header="0" footer="0"/>
  <pageSetup paperSize="9" scale="7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T321"/>
  <sheetViews>
    <sheetView topLeftCell="B261" zoomScale="70" zoomScaleNormal="70" workbookViewId="0">
      <selection activeCell="G248" sqref="G248"/>
    </sheetView>
  </sheetViews>
  <sheetFormatPr defaultColWidth="7.85546875" defaultRowHeight="12.75" x14ac:dyDescent="0.2"/>
  <cols>
    <col min="1" max="1" width="3.28515625" style="83" hidden="1" customWidth="1"/>
    <col min="2" max="2" width="14.5703125" style="83" customWidth="1"/>
    <col min="3" max="3" width="15.28515625" style="83" customWidth="1"/>
    <col min="4" max="4" width="14.140625" style="83" customWidth="1"/>
    <col min="5" max="5" width="48.140625" style="83" customWidth="1"/>
    <col min="6" max="6" width="58.5703125" style="83" customWidth="1"/>
    <col min="7" max="7" width="21.42578125" style="83" customWidth="1"/>
    <col min="8" max="8" width="16.140625" style="83" customWidth="1"/>
    <col min="9" max="9" width="16.85546875" style="83" customWidth="1"/>
    <col min="10" max="10" width="15.85546875" style="84" customWidth="1"/>
    <col min="11" max="11" width="16.42578125" style="84" customWidth="1"/>
    <col min="12" max="14" width="7.85546875" style="84"/>
    <col min="15" max="15" width="7.85546875" style="84" customWidth="1"/>
    <col min="16" max="150" width="7.85546875" style="84"/>
    <col min="151" max="256" width="7.85546875" style="24"/>
    <col min="257" max="257" width="0" style="24" hidden="1" customWidth="1"/>
    <col min="258" max="258" width="16.7109375" style="24" customWidth="1"/>
    <col min="259" max="259" width="16.140625" style="24" customWidth="1"/>
    <col min="260" max="260" width="14.85546875" style="24" customWidth="1"/>
    <col min="261" max="261" width="53.42578125" style="24" customWidth="1"/>
    <col min="262" max="262" width="58.5703125" style="24" customWidth="1"/>
    <col min="263" max="263" width="21.42578125" style="24" customWidth="1"/>
    <col min="264" max="264" width="16.140625" style="24" customWidth="1"/>
    <col min="265" max="265" width="16.85546875" style="24" customWidth="1"/>
    <col min="266" max="266" width="14" style="24" customWidth="1"/>
    <col min="267" max="267" width="16.42578125" style="24" customWidth="1"/>
    <col min="268" max="512" width="7.85546875" style="24"/>
    <col min="513" max="513" width="0" style="24" hidden="1" customWidth="1"/>
    <col min="514" max="514" width="16.7109375" style="24" customWidth="1"/>
    <col min="515" max="515" width="16.140625" style="24" customWidth="1"/>
    <col min="516" max="516" width="14.85546875" style="24" customWidth="1"/>
    <col min="517" max="517" width="53.42578125" style="24" customWidth="1"/>
    <col min="518" max="518" width="58.5703125" style="24" customWidth="1"/>
    <col min="519" max="519" width="21.42578125" style="24" customWidth="1"/>
    <col min="520" max="520" width="16.140625" style="24" customWidth="1"/>
    <col min="521" max="521" width="16.85546875" style="24" customWidth="1"/>
    <col min="522" max="522" width="14" style="24" customWidth="1"/>
    <col min="523" max="523" width="16.42578125" style="24" customWidth="1"/>
    <col min="524" max="768" width="7.85546875" style="24"/>
    <col min="769" max="769" width="0" style="24" hidden="1" customWidth="1"/>
    <col min="770" max="770" width="16.7109375" style="24" customWidth="1"/>
    <col min="771" max="771" width="16.140625" style="24" customWidth="1"/>
    <col min="772" max="772" width="14.85546875" style="24" customWidth="1"/>
    <col min="773" max="773" width="53.42578125" style="24" customWidth="1"/>
    <col min="774" max="774" width="58.5703125" style="24" customWidth="1"/>
    <col min="775" max="775" width="21.42578125" style="24" customWidth="1"/>
    <col min="776" max="776" width="16.140625" style="24" customWidth="1"/>
    <col min="777" max="777" width="16.85546875" style="24" customWidth="1"/>
    <col min="778" max="778" width="14" style="24" customWidth="1"/>
    <col min="779" max="779" width="16.42578125" style="24" customWidth="1"/>
    <col min="780" max="1024" width="7.85546875" style="24"/>
    <col min="1025" max="1025" width="0" style="24" hidden="1" customWidth="1"/>
    <col min="1026" max="1026" width="16.7109375" style="24" customWidth="1"/>
    <col min="1027" max="1027" width="16.140625" style="24" customWidth="1"/>
    <col min="1028" max="1028" width="14.85546875" style="24" customWidth="1"/>
    <col min="1029" max="1029" width="53.42578125" style="24" customWidth="1"/>
    <col min="1030" max="1030" width="58.5703125" style="24" customWidth="1"/>
    <col min="1031" max="1031" width="21.42578125" style="24" customWidth="1"/>
    <col min="1032" max="1032" width="16.140625" style="24" customWidth="1"/>
    <col min="1033" max="1033" width="16.85546875" style="24" customWidth="1"/>
    <col min="1034" max="1034" width="14" style="24" customWidth="1"/>
    <col min="1035" max="1035" width="16.42578125" style="24" customWidth="1"/>
    <col min="1036" max="1280" width="7.85546875" style="24"/>
    <col min="1281" max="1281" width="0" style="24" hidden="1" customWidth="1"/>
    <col min="1282" max="1282" width="16.7109375" style="24" customWidth="1"/>
    <col min="1283" max="1283" width="16.140625" style="24" customWidth="1"/>
    <col min="1284" max="1284" width="14.85546875" style="24" customWidth="1"/>
    <col min="1285" max="1285" width="53.42578125" style="24" customWidth="1"/>
    <col min="1286" max="1286" width="58.5703125" style="24" customWidth="1"/>
    <col min="1287" max="1287" width="21.42578125" style="24" customWidth="1"/>
    <col min="1288" max="1288" width="16.140625" style="24" customWidth="1"/>
    <col min="1289" max="1289" width="16.85546875" style="24" customWidth="1"/>
    <col min="1290" max="1290" width="14" style="24" customWidth="1"/>
    <col min="1291" max="1291" width="16.42578125" style="24" customWidth="1"/>
    <col min="1292" max="1536" width="7.85546875" style="24"/>
    <col min="1537" max="1537" width="0" style="24" hidden="1" customWidth="1"/>
    <col min="1538" max="1538" width="16.7109375" style="24" customWidth="1"/>
    <col min="1539" max="1539" width="16.140625" style="24" customWidth="1"/>
    <col min="1540" max="1540" width="14.85546875" style="24" customWidth="1"/>
    <col min="1541" max="1541" width="53.42578125" style="24" customWidth="1"/>
    <col min="1542" max="1542" width="58.5703125" style="24" customWidth="1"/>
    <col min="1543" max="1543" width="21.42578125" style="24" customWidth="1"/>
    <col min="1544" max="1544" width="16.140625" style="24" customWidth="1"/>
    <col min="1545" max="1545" width="16.85546875" style="24" customWidth="1"/>
    <col min="1546" max="1546" width="14" style="24" customWidth="1"/>
    <col min="1547" max="1547" width="16.42578125" style="24" customWidth="1"/>
    <col min="1548" max="1792" width="7.85546875" style="24"/>
    <col min="1793" max="1793" width="0" style="24" hidden="1" customWidth="1"/>
    <col min="1794" max="1794" width="16.7109375" style="24" customWidth="1"/>
    <col min="1795" max="1795" width="16.140625" style="24" customWidth="1"/>
    <col min="1796" max="1796" width="14.85546875" style="24" customWidth="1"/>
    <col min="1797" max="1797" width="53.42578125" style="24" customWidth="1"/>
    <col min="1798" max="1798" width="58.5703125" style="24" customWidth="1"/>
    <col min="1799" max="1799" width="21.42578125" style="24" customWidth="1"/>
    <col min="1800" max="1800" width="16.140625" style="24" customWidth="1"/>
    <col min="1801" max="1801" width="16.85546875" style="24" customWidth="1"/>
    <col min="1802" max="1802" width="14" style="24" customWidth="1"/>
    <col min="1803" max="1803" width="16.42578125" style="24" customWidth="1"/>
    <col min="1804" max="2048" width="7.85546875" style="24"/>
    <col min="2049" max="2049" width="0" style="24" hidden="1" customWidth="1"/>
    <col min="2050" max="2050" width="16.7109375" style="24" customWidth="1"/>
    <col min="2051" max="2051" width="16.140625" style="24" customWidth="1"/>
    <col min="2052" max="2052" width="14.85546875" style="24" customWidth="1"/>
    <col min="2053" max="2053" width="53.42578125" style="24" customWidth="1"/>
    <col min="2054" max="2054" width="58.5703125" style="24" customWidth="1"/>
    <col min="2055" max="2055" width="21.42578125" style="24" customWidth="1"/>
    <col min="2056" max="2056" width="16.140625" style="24" customWidth="1"/>
    <col min="2057" max="2057" width="16.85546875" style="24" customWidth="1"/>
    <col min="2058" max="2058" width="14" style="24" customWidth="1"/>
    <col min="2059" max="2059" width="16.42578125" style="24" customWidth="1"/>
    <col min="2060" max="2304" width="7.85546875" style="24"/>
    <col min="2305" max="2305" width="0" style="24" hidden="1" customWidth="1"/>
    <col min="2306" max="2306" width="16.7109375" style="24" customWidth="1"/>
    <col min="2307" max="2307" width="16.140625" style="24" customWidth="1"/>
    <col min="2308" max="2308" width="14.85546875" style="24" customWidth="1"/>
    <col min="2309" max="2309" width="53.42578125" style="24" customWidth="1"/>
    <col min="2310" max="2310" width="58.5703125" style="24" customWidth="1"/>
    <col min="2311" max="2311" width="21.42578125" style="24" customWidth="1"/>
    <col min="2312" max="2312" width="16.140625" style="24" customWidth="1"/>
    <col min="2313" max="2313" width="16.85546875" style="24" customWidth="1"/>
    <col min="2314" max="2314" width="14" style="24" customWidth="1"/>
    <col min="2315" max="2315" width="16.42578125" style="24" customWidth="1"/>
    <col min="2316" max="2560" width="7.85546875" style="24"/>
    <col min="2561" max="2561" width="0" style="24" hidden="1" customWidth="1"/>
    <col min="2562" max="2562" width="16.7109375" style="24" customWidth="1"/>
    <col min="2563" max="2563" width="16.140625" style="24" customWidth="1"/>
    <col min="2564" max="2564" width="14.85546875" style="24" customWidth="1"/>
    <col min="2565" max="2565" width="53.42578125" style="24" customWidth="1"/>
    <col min="2566" max="2566" width="58.5703125" style="24" customWidth="1"/>
    <col min="2567" max="2567" width="21.42578125" style="24" customWidth="1"/>
    <col min="2568" max="2568" width="16.140625" style="24" customWidth="1"/>
    <col min="2569" max="2569" width="16.85546875" style="24" customWidth="1"/>
    <col min="2570" max="2570" width="14" style="24" customWidth="1"/>
    <col min="2571" max="2571" width="16.42578125" style="24" customWidth="1"/>
    <col min="2572" max="2816" width="7.85546875" style="24"/>
    <col min="2817" max="2817" width="0" style="24" hidden="1" customWidth="1"/>
    <col min="2818" max="2818" width="16.7109375" style="24" customWidth="1"/>
    <col min="2819" max="2819" width="16.140625" style="24" customWidth="1"/>
    <col min="2820" max="2820" width="14.85546875" style="24" customWidth="1"/>
    <col min="2821" max="2821" width="53.42578125" style="24" customWidth="1"/>
    <col min="2822" max="2822" width="58.5703125" style="24" customWidth="1"/>
    <col min="2823" max="2823" width="21.42578125" style="24" customWidth="1"/>
    <col min="2824" max="2824" width="16.140625" style="24" customWidth="1"/>
    <col min="2825" max="2825" width="16.85546875" style="24" customWidth="1"/>
    <col min="2826" max="2826" width="14" style="24" customWidth="1"/>
    <col min="2827" max="2827" width="16.42578125" style="24" customWidth="1"/>
    <col min="2828" max="3072" width="7.85546875" style="24"/>
    <col min="3073" max="3073" width="0" style="24" hidden="1" customWidth="1"/>
    <col min="3074" max="3074" width="16.7109375" style="24" customWidth="1"/>
    <col min="3075" max="3075" width="16.140625" style="24" customWidth="1"/>
    <col min="3076" max="3076" width="14.85546875" style="24" customWidth="1"/>
    <col min="3077" max="3077" width="53.42578125" style="24" customWidth="1"/>
    <col min="3078" max="3078" width="58.5703125" style="24" customWidth="1"/>
    <col min="3079" max="3079" width="21.42578125" style="24" customWidth="1"/>
    <col min="3080" max="3080" width="16.140625" style="24" customWidth="1"/>
    <col min="3081" max="3081" width="16.85546875" style="24" customWidth="1"/>
    <col min="3082" max="3082" width="14" style="24" customWidth="1"/>
    <col min="3083" max="3083" width="16.42578125" style="24" customWidth="1"/>
    <col min="3084" max="3328" width="7.85546875" style="24"/>
    <col min="3329" max="3329" width="0" style="24" hidden="1" customWidth="1"/>
    <col min="3330" max="3330" width="16.7109375" style="24" customWidth="1"/>
    <col min="3331" max="3331" width="16.140625" style="24" customWidth="1"/>
    <col min="3332" max="3332" width="14.85546875" style="24" customWidth="1"/>
    <col min="3333" max="3333" width="53.42578125" style="24" customWidth="1"/>
    <col min="3334" max="3334" width="58.5703125" style="24" customWidth="1"/>
    <col min="3335" max="3335" width="21.42578125" style="24" customWidth="1"/>
    <col min="3336" max="3336" width="16.140625" style="24" customWidth="1"/>
    <col min="3337" max="3337" width="16.85546875" style="24" customWidth="1"/>
    <col min="3338" max="3338" width="14" style="24" customWidth="1"/>
    <col min="3339" max="3339" width="16.42578125" style="24" customWidth="1"/>
    <col min="3340" max="3584" width="7.85546875" style="24"/>
    <col min="3585" max="3585" width="0" style="24" hidden="1" customWidth="1"/>
    <col min="3586" max="3586" width="16.7109375" style="24" customWidth="1"/>
    <col min="3587" max="3587" width="16.140625" style="24" customWidth="1"/>
    <col min="3588" max="3588" width="14.85546875" style="24" customWidth="1"/>
    <col min="3589" max="3589" width="53.42578125" style="24" customWidth="1"/>
    <col min="3590" max="3590" width="58.5703125" style="24" customWidth="1"/>
    <col min="3591" max="3591" width="21.42578125" style="24" customWidth="1"/>
    <col min="3592" max="3592" width="16.140625" style="24" customWidth="1"/>
    <col min="3593" max="3593" width="16.85546875" style="24" customWidth="1"/>
    <col min="3594" max="3594" width="14" style="24" customWidth="1"/>
    <col min="3595" max="3595" width="16.42578125" style="24" customWidth="1"/>
    <col min="3596" max="3840" width="7.85546875" style="24"/>
    <col min="3841" max="3841" width="0" style="24" hidden="1" customWidth="1"/>
    <col min="3842" max="3842" width="16.7109375" style="24" customWidth="1"/>
    <col min="3843" max="3843" width="16.140625" style="24" customWidth="1"/>
    <col min="3844" max="3844" width="14.85546875" style="24" customWidth="1"/>
    <col min="3845" max="3845" width="53.42578125" style="24" customWidth="1"/>
    <col min="3846" max="3846" width="58.5703125" style="24" customWidth="1"/>
    <col min="3847" max="3847" width="21.42578125" style="24" customWidth="1"/>
    <col min="3848" max="3848" width="16.140625" style="24" customWidth="1"/>
    <col min="3849" max="3849" width="16.85546875" style="24" customWidth="1"/>
    <col min="3850" max="3850" width="14" style="24" customWidth="1"/>
    <col min="3851" max="3851" width="16.42578125" style="24" customWidth="1"/>
    <col min="3852" max="4096" width="7.85546875" style="24"/>
    <col min="4097" max="4097" width="0" style="24" hidden="1" customWidth="1"/>
    <col min="4098" max="4098" width="16.7109375" style="24" customWidth="1"/>
    <col min="4099" max="4099" width="16.140625" style="24" customWidth="1"/>
    <col min="4100" max="4100" width="14.85546875" style="24" customWidth="1"/>
    <col min="4101" max="4101" width="53.42578125" style="24" customWidth="1"/>
    <col min="4102" max="4102" width="58.5703125" style="24" customWidth="1"/>
    <col min="4103" max="4103" width="21.42578125" style="24" customWidth="1"/>
    <col min="4104" max="4104" width="16.140625" style="24" customWidth="1"/>
    <col min="4105" max="4105" width="16.85546875" style="24" customWidth="1"/>
    <col min="4106" max="4106" width="14" style="24" customWidth="1"/>
    <col min="4107" max="4107" width="16.42578125" style="24" customWidth="1"/>
    <col min="4108" max="4352" width="7.85546875" style="24"/>
    <col min="4353" max="4353" width="0" style="24" hidden="1" customWidth="1"/>
    <col min="4354" max="4354" width="16.7109375" style="24" customWidth="1"/>
    <col min="4355" max="4355" width="16.140625" style="24" customWidth="1"/>
    <col min="4356" max="4356" width="14.85546875" style="24" customWidth="1"/>
    <col min="4357" max="4357" width="53.42578125" style="24" customWidth="1"/>
    <col min="4358" max="4358" width="58.5703125" style="24" customWidth="1"/>
    <col min="4359" max="4359" width="21.42578125" style="24" customWidth="1"/>
    <col min="4360" max="4360" width="16.140625" style="24" customWidth="1"/>
    <col min="4361" max="4361" width="16.85546875" style="24" customWidth="1"/>
    <col min="4362" max="4362" width="14" style="24" customWidth="1"/>
    <col min="4363" max="4363" width="16.42578125" style="24" customWidth="1"/>
    <col min="4364" max="4608" width="7.85546875" style="24"/>
    <col min="4609" max="4609" width="0" style="24" hidden="1" customWidth="1"/>
    <col min="4610" max="4610" width="16.7109375" style="24" customWidth="1"/>
    <col min="4611" max="4611" width="16.140625" style="24" customWidth="1"/>
    <col min="4612" max="4612" width="14.85546875" style="24" customWidth="1"/>
    <col min="4613" max="4613" width="53.42578125" style="24" customWidth="1"/>
    <col min="4614" max="4614" width="58.5703125" style="24" customWidth="1"/>
    <col min="4615" max="4615" width="21.42578125" style="24" customWidth="1"/>
    <col min="4616" max="4616" width="16.140625" style="24" customWidth="1"/>
    <col min="4617" max="4617" width="16.85546875" style="24" customWidth="1"/>
    <col min="4618" max="4618" width="14" style="24" customWidth="1"/>
    <col min="4619" max="4619" width="16.42578125" style="24" customWidth="1"/>
    <col min="4620" max="4864" width="7.85546875" style="24"/>
    <col min="4865" max="4865" width="0" style="24" hidden="1" customWidth="1"/>
    <col min="4866" max="4866" width="16.7109375" style="24" customWidth="1"/>
    <col min="4867" max="4867" width="16.140625" style="24" customWidth="1"/>
    <col min="4868" max="4868" width="14.85546875" style="24" customWidth="1"/>
    <col min="4869" max="4869" width="53.42578125" style="24" customWidth="1"/>
    <col min="4870" max="4870" width="58.5703125" style="24" customWidth="1"/>
    <col min="4871" max="4871" width="21.42578125" style="24" customWidth="1"/>
    <col min="4872" max="4872" width="16.140625" style="24" customWidth="1"/>
    <col min="4873" max="4873" width="16.85546875" style="24" customWidth="1"/>
    <col min="4874" max="4874" width="14" style="24" customWidth="1"/>
    <col min="4875" max="4875" width="16.42578125" style="24" customWidth="1"/>
    <col min="4876" max="5120" width="7.85546875" style="24"/>
    <col min="5121" max="5121" width="0" style="24" hidden="1" customWidth="1"/>
    <col min="5122" max="5122" width="16.7109375" style="24" customWidth="1"/>
    <col min="5123" max="5123" width="16.140625" style="24" customWidth="1"/>
    <col min="5124" max="5124" width="14.85546875" style="24" customWidth="1"/>
    <col min="5125" max="5125" width="53.42578125" style="24" customWidth="1"/>
    <col min="5126" max="5126" width="58.5703125" style="24" customWidth="1"/>
    <col min="5127" max="5127" width="21.42578125" style="24" customWidth="1"/>
    <col min="5128" max="5128" width="16.140625" style="24" customWidth="1"/>
    <col min="5129" max="5129" width="16.85546875" style="24" customWidth="1"/>
    <col min="5130" max="5130" width="14" style="24" customWidth="1"/>
    <col min="5131" max="5131" width="16.42578125" style="24" customWidth="1"/>
    <col min="5132" max="5376" width="7.85546875" style="24"/>
    <col min="5377" max="5377" width="0" style="24" hidden="1" customWidth="1"/>
    <col min="5378" max="5378" width="16.7109375" style="24" customWidth="1"/>
    <col min="5379" max="5379" width="16.140625" style="24" customWidth="1"/>
    <col min="5380" max="5380" width="14.85546875" style="24" customWidth="1"/>
    <col min="5381" max="5381" width="53.42578125" style="24" customWidth="1"/>
    <col min="5382" max="5382" width="58.5703125" style="24" customWidth="1"/>
    <col min="5383" max="5383" width="21.42578125" style="24" customWidth="1"/>
    <col min="5384" max="5384" width="16.140625" style="24" customWidth="1"/>
    <col min="5385" max="5385" width="16.85546875" style="24" customWidth="1"/>
    <col min="5386" max="5386" width="14" style="24" customWidth="1"/>
    <col min="5387" max="5387" width="16.42578125" style="24" customWidth="1"/>
    <col min="5388" max="5632" width="7.85546875" style="24"/>
    <col min="5633" max="5633" width="0" style="24" hidden="1" customWidth="1"/>
    <col min="5634" max="5634" width="16.7109375" style="24" customWidth="1"/>
    <col min="5635" max="5635" width="16.140625" style="24" customWidth="1"/>
    <col min="5636" max="5636" width="14.85546875" style="24" customWidth="1"/>
    <col min="5637" max="5637" width="53.42578125" style="24" customWidth="1"/>
    <col min="5638" max="5638" width="58.5703125" style="24" customWidth="1"/>
    <col min="5639" max="5639" width="21.42578125" style="24" customWidth="1"/>
    <col min="5640" max="5640" width="16.140625" style="24" customWidth="1"/>
    <col min="5641" max="5641" width="16.85546875" style="24" customWidth="1"/>
    <col min="5642" max="5642" width="14" style="24" customWidth="1"/>
    <col min="5643" max="5643" width="16.42578125" style="24" customWidth="1"/>
    <col min="5644" max="5888" width="7.85546875" style="24"/>
    <col min="5889" max="5889" width="0" style="24" hidden="1" customWidth="1"/>
    <col min="5890" max="5890" width="16.7109375" style="24" customWidth="1"/>
    <col min="5891" max="5891" width="16.140625" style="24" customWidth="1"/>
    <col min="5892" max="5892" width="14.85546875" style="24" customWidth="1"/>
    <col min="5893" max="5893" width="53.42578125" style="24" customWidth="1"/>
    <col min="5894" max="5894" width="58.5703125" style="24" customWidth="1"/>
    <col min="5895" max="5895" width="21.42578125" style="24" customWidth="1"/>
    <col min="5896" max="5896" width="16.140625" style="24" customWidth="1"/>
    <col min="5897" max="5897" width="16.85546875" style="24" customWidth="1"/>
    <col min="5898" max="5898" width="14" style="24" customWidth="1"/>
    <col min="5899" max="5899" width="16.42578125" style="24" customWidth="1"/>
    <col min="5900" max="6144" width="7.85546875" style="24"/>
    <col min="6145" max="6145" width="0" style="24" hidden="1" customWidth="1"/>
    <col min="6146" max="6146" width="16.7109375" style="24" customWidth="1"/>
    <col min="6147" max="6147" width="16.140625" style="24" customWidth="1"/>
    <col min="6148" max="6148" width="14.85546875" style="24" customWidth="1"/>
    <col min="6149" max="6149" width="53.42578125" style="24" customWidth="1"/>
    <col min="6150" max="6150" width="58.5703125" style="24" customWidth="1"/>
    <col min="6151" max="6151" width="21.42578125" style="24" customWidth="1"/>
    <col min="6152" max="6152" width="16.140625" style="24" customWidth="1"/>
    <col min="6153" max="6153" width="16.85546875" style="24" customWidth="1"/>
    <col min="6154" max="6154" width="14" style="24" customWidth="1"/>
    <col min="6155" max="6155" width="16.42578125" style="24" customWidth="1"/>
    <col min="6156" max="6400" width="7.85546875" style="24"/>
    <col min="6401" max="6401" width="0" style="24" hidden="1" customWidth="1"/>
    <col min="6402" max="6402" width="16.7109375" style="24" customWidth="1"/>
    <col min="6403" max="6403" width="16.140625" style="24" customWidth="1"/>
    <col min="6404" max="6404" width="14.85546875" style="24" customWidth="1"/>
    <col min="6405" max="6405" width="53.42578125" style="24" customWidth="1"/>
    <col min="6406" max="6406" width="58.5703125" style="24" customWidth="1"/>
    <col min="6407" max="6407" width="21.42578125" style="24" customWidth="1"/>
    <col min="6408" max="6408" width="16.140625" style="24" customWidth="1"/>
    <col min="6409" max="6409" width="16.85546875" style="24" customWidth="1"/>
    <col min="6410" max="6410" width="14" style="24" customWidth="1"/>
    <col min="6411" max="6411" width="16.42578125" style="24" customWidth="1"/>
    <col min="6412" max="6656" width="7.85546875" style="24"/>
    <col min="6657" max="6657" width="0" style="24" hidden="1" customWidth="1"/>
    <col min="6658" max="6658" width="16.7109375" style="24" customWidth="1"/>
    <col min="6659" max="6659" width="16.140625" style="24" customWidth="1"/>
    <col min="6660" max="6660" width="14.85546875" style="24" customWidth="1"/>
    <col min="6661" max="6661" width="53.42578125" style="24" customWidth="1"/>
    <col min="6662" max="6662" width="58.5703125" style="24" customWidth="1"/>
    <col min="6663" max="6663" width="21.42578125" style="24" customWidth="1"/>
    <col min="6664" max="6664" width="16.140625" style="24" customWidth="1"/>
    <col min="6665" max="6665" width="16.85546875" style="24" customWidth="1"/>
    <col min="6666" max="6666" width="14" style="24" customWidth="1"/>
    <col min="6667" max="6667" width="16.42578125" style="24" customWidth="1"/>
    <col min="6668" max="6912" width="7.85546875" style="24"/>
    <col min="6913" max="6913" width="0" style="24" hidden="1" customWidth="1"/>
    <col min="6914" max="6914" width="16.7109375" style="24" customWidth="1"/>
    <col min="6915" max="6915" width="16.140625" style="24" customWidth="1"/>
    <col min="6916" max="6916" width="14.85546875" style="24" customWidth="1"/>
    <col min="6917" max="6917" width="53.42578125" style="24" customWidth="1"/>
    <col min="6918" max="6918" width="58.5703125" style="24" customWidth="1"/>
    <col min="6919" max="6919" width="21.42578125" style="24" customWidth="1"/>
    <col min="6920" max="6920" width="16.140625" style="24" customWidth="1"/>
    <col min="6921" max="6921" width="16.85546875" style="24" customWidth="1"/>
    <col min="6922" max="6922" width="14" style="24" customWidth="1"/>
    <col min="6923" max="6923" width="16.42578125" style="24" customWidth="1"/>
    <col min="6924" max="7168" width="7.85546875" style="24"/>
    <col min="7169" max="7169" width="0" style="24" hidden="1" customWidth="1"/>
    <col min="7170" max="7170" width="16.7109375" style="24" customWidth="1"/>
    <col min="7171" max="7171" width="16.140625" style="24" customWidth="1"/>
    <col min="7172" max="7172" width="14.85546875" style="24" customWidth="1"/>
    <col min="7173" max="7173" width="53.42578125" style="24" customWidth="1"/>
    <col min="7174" max="7174" width="58.5703125" style="24" customWidth="1"/>
    <col min="7175" max="7175" width="21.42578125" style="24" customWidth="1"/>
    <col min="7176" max="7176" width="16.140625" style="24" customWidth="1"/>
    <col min="7177" max="7177" width="16.85546875" style="24" customWidth="1"/>
    <col min="7178" max="7178" width="14" style="24" customWidth="1"/>
    <col min="7179" max="7179" width="16.42578125" style="24" customWidth="1"/>
    <col min="7180" max="7424" width="7.85546875" style="24"/>
    <col min="7425" max="7425" width="0" style="24" hidden="1" customWidth="1"/>
    <col min="7426" max="7426" width="16.7109375" style="24" customWidth="1"/>
    <col min="7427" max="7427" width="16.140625" style="24" customWidth="1"/>
    <col min="7428" max="7428" width="14.85546875" style="24" customWidth="1"/>
    <col min="7429" max="7429" width="53.42578125" style="24" customWidth="1"/>
    <col min="7430" max="7430" width="58.5703125" style="24" customWidth="1"/>
    <col min="7431" max="7431" width="21.42578125" style="24" customWidth="1"/>
    <col min="7432" max="7432" width="16.140625" style="24" customWidth="1"/>
    <col min="7433" max="7433" width="16.85546875" style="24" customWidth="1"/>
    <col min="7434" max="7434" width="14" style="24" customWidth="1"/>
    <col min="7435" max="7435" width="16.42578125" style="24" customWidth="1"/>
    <col min="7436" max="7680" width="7.85546875" style="24"/>
    <col min="7681" max="7681" width="0" style="24" hidden="1" customWidth="1"/>
    <col min="7682" max="7682" width="16.7109375" style="24" customWidth="1"/>
    <col min="7683" max="7683" width="16.140625" style="24" customWidth="1"/>
    <col min="7684" max="7684" width="14.85546875" style="24" customWidth="1"/>
    <col min="7685" max="7685" width="53.42578125" style="24" customWidth="1"/>
    <col min="7686" max="7686" width="58.5703125" style="24" customWidth="1"/>
    <col min="7687" max="7687" width="21.42578125" style="24" customWidth="1"/>
    <col min="7688" max="7688" width="16.140625" style="24" customWidth="1"/>
    <col min="7689" max="7689" width="16.85546875" style="24" customWidth="1"/>
    <col min="7690" max="7690" width="14" style="24" customWidth="1"/>
    <col min="7691" max="7691" width="16.42578125" style="24" customWidth="1"/>
    <col min="7692" max="7936" width="7.85546875" style="24"/>
    <col min="7937" max="7937" width="0" style="24" hidden="1" customWidth="1"/>
    <col min="7938" max="7938" width="16.7109375" style="24" customWidth="1"/>
    <col min="7939" max="7939" width="16.140625" style="24" customWidth="1"/>
    <col min="7940" max="7940" width="14.85546875" style="24" customWidth="1"/>
    <col min="7941" max="7941" width="53.42578125" style="24" customWidth="1"/>
    <col min="7942" max="7942" width="58.5703125" style="24" customWidth="1"/>
    <col min="7943" max="7943" width="21.42578125" style="24" customWidth="1"/>
    <col min="7944" max="7944" width="16.140625" style="24" customWidth="1"/>
    <col min="7945" max="7945" width="16.85546875" style="24" customWidth="1"/>
    <col min="7946" max="7946" width="14" style="24" customWidth="1"/>
    <col min="7947" max="7947" width="16.42578125" style="24" customWidth="1"/>
    <col min="7948" max="8192" width="7.85546875" style="24"/>
    <col min="8193" max="8193" width="0" style="24" hidden="1" customWidth="1"/>
    <col min="8194" max="8194" width="16.7109375" style="24" customWidth="1"/>
    <col min="8195" max="8195" width="16.140625" style="24" customWidth="1"/>
    <col min="8196" max="8196" width="14.85546875" style="24" customWidth="1"/>
    <col min="8197" max="8197" width="53.42578125" style="24" customWidth="1"/>
    <col min="8198" max="8198" width="58.5703125" style="24" customWidth="1"/>
    <col min="8199" max="8199" width="21.42578125" style="24" customWidth="1"/>
    <col min="8200" max="8200" width="16.140625" style="24" customWidth="1"/>
    <col min="8201" max="8201" width="16.85546875" style="24" customWidth="1"/>
    <col min="8202" max="8202" width="14" style="24" customWidth="1"/>
    <col min="8203" max="8203" width="16.42578125" style="24" customWidth="1"/>
    <col min="8204" max="8448" width="7.85546875" style="24"/>
    <col min="8449" max="8449" width="0" style="24" hidden="1" customWidth="1"/>
    <col min="8450" max="8450" width="16.7109375" style="24" customWidth="1"/>
    <col min="8451" max="8451" width="16.140625" style="24" customWidth="1"/>
    <col min="8452" max="8452" width="14.85546875" style="24" customWidth="1"/>
    <col min="8453" max="8453" width="53.42578125" style="24" customWidth="1"/>
    <col min="8454" max="8454" width="58.5703125" style="24" customWidth="1"/>
    <col min="8455" max="8455" width="21.42578125" style="24" customWidth="1"/>
    <col min="8456" max="8456" width="16.140625" style="24" customWidth="1"/>
    <col min="8457" max="8457" width="16.85546875" style="24" customWidth="1"/>
    <col min="8458" max="8458" width="14" style="24" customWidth="1"/>
    <col min="8459" max="8459" width="16.42578125" style="24" customWidth="1"/>
    <col min="8460" max="8704" width="7.85546875" style="24"/>
    <col min="8705" max="8705" width="0" style="24" hidden="1" customWidth="1"/>
    <col min="8706" max="8706" width="16.7109375" style="24" customWidth="1"/>
    <col min="8707" max="8707" width="16.140625" style="24" customWidth="1"/>
    <col min="8708" max="8708" width="14.85546875" style="24" customWidth="1"/>
    <col min="8709" max="8709" width="53.42578125" style="24" customWidth="1"/>
    <col min="8710" max="8710" width="58.5703125" style="24" customWidth="1"/>
    <col min="8711" max="8711" width="21.42578125" style="24" customWidth="1"/>
    <col min="8712" max="8712" width="16.140625" style="24" customWidth="1"/>
    <col min="8713" max="8713" width="16.85546875" style="24" customWidth="1"/>
    <col min="8714" max="8714" width="14" style="24" customWidth="1"/>
    <col min="8715" max="8715" width="16.42578125" style="24" customWidth="1"/>
    <col min="8716" max="8960" width="7.85546875" style="24"/>
    <col min="8961" max="8961" width="0" style="24" hidden="1" customWidth="1"/>
    <col min="8962" max="8962" width="16.7109375" style="24" customWidth="1"/>
    <col min="8963" max="8963" width="16.140625" style="24" customWidth="1"/>
    <col min="8964" max="8964" width="14.85546875" style="24" customWidth="1"/>
    <col min="8965" max="8965" width="53.42578125" style="24" customWidth="1"/>
    <col min="8966" max="8966" width="58.5703125" style="24" customWidth="1"/>
    <col min="8967" max="8967" width="21.42578125" style="24" customWidth="1"/>
    <col min="8968" max="8968" width="16.140625" style="24" customWidth="1"/>
    <col min="8969" max="8969" width="16.85546875" style="24" customWidth="1"/>
    <col min="8970" max="8970" width="14" style="24" customWidth="1"/>
    <col min="8971" max="8971" width="16.42578125" style="24" customWidth="1"/>
    <col min="8972" max="9216" width="7.85546875" style="24"/>
    <col min="9217" max="9217" width="0" style="24" hidden="1" customWidth="1"/>
    <col min="9218" max="9218" width="16.7109375" style="24" customWidth="1"/>
    <col min="9219" max="9219" width="16.140625" style="24" customWidth="1"/>
    <col min="9220" max="9220" width="14.85546875" style="24" customWidth="1"/>
    <col min="9221" max="9221" width="53.42578125" style="24" customWidth="1"/>
    <col min="9222" max="9222" width="58.5703125" style="24" customWidth="1"/>
    <col min="9223" max="9223" width="21.42578125" style="24" customWidth="1"/>
    <col min="9224" max="9224" width="16.140625" style="24" customWidth="1"/>
    <col min="9225" max="9225" width="16.85546875" style="24" customWidth="1"/>
    <col min="9226" max="9226" width="14" style="24" customWidth="1"/>
    <col min="9227" max="9227" width="16.42578125" style="24" customWidth="1"/>
    <col min="9228" max="9472" width="7.85546875" style="24"/>
    <col min="9473" max="9473" width="0" style="24" hidden="1" customWidth="1"/>
    <col min="9474" max="9474" width="16.7109375" style="24" customWidth="1"/>
    <col min="9475" max="9475" width="16.140625" style="24" customWidth="1"/>
    <col min="9476" max="9476" width="14.85546875" style="24" customWidth="1"/>
    <col min="9477" max="9477" width="53.42578125" style="24" customWidth="1"/>
    <col min="9478" max="9478" width="58.5703125" style="24" customWidth="1"/>
    <col min="9479" max="9479" width="21.42578125" style="24" customWidth="1"/>
    <col min="9480" max="9480" width="16.140625" style="24" customWidth="1"/>
    <col min="9481" max="9481" width="16.85546875" style="24" customWidth="1"/>
    <col min="9482" max="9482" width="14" style="24" customWidth="1"/>
    <col min="9483" max="9483" width="16.42578125" style="24" customWidth="1"/>
    <col min="9484" max="9728" width="7.85546875" style="24"/>
    <col min="9729" max="9729" width="0" style="24" hidden="1" customWidth="1"/>
    <col min="9730" max="9730" width="16.7109375" style="24" customWidth="1"/>
    <col min="9731" max="9731" width="16.140625" style="24" customWidth="1"/>
    <col min="9732" max="9732" width="14.85546875" style="24" customWidth="1"/>
    <col min="9733" max="9733" width="53.42578125" style="24" customWidth="1"/>
    <col min="9734" max="9734" width="58.5703125" style="24" customWidth="1"/>
    <col min="9735" max="9735" width="21.42578125" style="24" customWidth="1"/>
    <col min="9736" max="9736" width="16.140625" style="24" customWidth="1"/>
    <col min="9737" max="9737" width="16.85546875" style="24" customWidth="1"/>
    <col min="9738" max="9738" width="14" style="24" customWidth="1"/>
    <col min="9739" max="9739" width="16.42578125" style="24" customWidth="1"/>
    <col min="9740" max="9984" width="7.85546875" style="24"/>
    <col min="9985" max="9985" width="0" style="24" hidden="1" customWidth="1"/>
    <col min="9986" max="9986" width="16.7109375" style="24" customWidth="1"/>
    <col min="9987" max="9987" width="16.140625" style="24" customWidth="1"/>
    <col min="9988" max="9988" width="14.85546875" style="24" customWidth="1"/>
    <col min="9989" max="9989" width="53.42578125" style="24" customWidth="1"/>
    <col min="9990" max="9990" width="58.5703125" style="24" customWidth="1"/>
    <col min="9991" max="9991" width="21.42578125" style="24" customWidth="1"/>
    <col min="9992" max="9992" width="16.140625" style="24" customWidth="1"/>
    <col min="9993" max="9993" width="16.85546875" style="24" customWidth="1"/>
    <col min="9994" max="9994" width="14" style="24" customWidth="1"/>
    <col min="9995" max="9995" width="16.42578125" style="24" customWidth="1"/>
    <col min="9996" max="10240" width="7.85546875" style="24"/>
    <col min="10241" max="10241" width="0" style="24" hidden="1" customWidth="1"/>
    <col min="10242" max="10242" width="16.7109375" style="24" customWidth="1"/>
    <col min="10243" max="10243" width="16.140625" style="24" customWidth="1"/>
    <col min="10244" max="10244" width="14.85546875" style="24" customWidth="1"/>
    <col min="10245" max="10245" width="53.42578125" style="24" customWidth="1"/>
    <col min="10246" max="10246" width="58.5703125" style="24" customWidth="1"/>
    <col min="10247" max="10247" width="21.42578125" style="24" customWidth="1"/>
    <col min="10248" max="10248" width="16.140625" style="24" customWidth="1"/>
    <col min="10249" max="10249" width="16.85546875" style="24" customWidth="1"/>
    <col min="10250" max="10250" width="14" style="24" customWidth="1"/>
    <col min="10251" max="10251" width="16.42578125" style="24" customWidth="1"/>
    <col min="10252" max="10496" width="7.85546875" style="24"/>
    <col min="10497" max="10497" width="0" style="24" hidden="1" customWidth="1"/>
    <col min="10498" max="10498" width="16.7109375" style="24" customWidth="1"/>
    <col min="10499" max="10499" width="16.140625" style="24" customWidth="1"/>
    <col min="10500" max="10500" width="14.85546875" style="24" customWidth="1"/>
    <col min="10501" max="10501" width="53.42578125" style="24" customWidth="1"/>
    <col min="10502" max="10502" width="58.5703125" style="24" customWidth="1"/>
    <col min="10503" max="10503" width="21.42578125" style="24" customWidth="1"/>
    <col min="10504" max="10504" width="16.140625" style="24" customWidth="1"/>
    <col min="10505" max="10505" width="16.85546875" style="24" customWidth="1"/>
    <col min="10506" max="10506" width="14" style="24" customWidth="1"/>
    <col min="10507" max="10507" width="16.42578125" style="24" customWidth="1"/>
    <col min="10508" max="10752" width="7.85546875" style="24"/>
    <col min="10753" max="10753" width="0" style="24" hidden="1" customWidth="1"/>
    <col min="10754" max="10754" width="16.7109375" style="24" customWidth="1"/>
    <col min="10755" max="10755" width="16.140625" style="24" customWidth="1"/>
    <col min="10756" max="10756" width="14.85546875" style="24" customWidth="1"/>
    <col min="10757" max="10757" width="53.42578125" style="24" customWidth="1"/>
    <col min="10758" max="10758" width="58.5703125" style="24" customWidth="1"/>
    <col min="10759" max="10759" width="21.42578125" style="24" customWidth="1"/>
    <col min="10760" max="10760" width="16.140625" style="24" customWidth="1"/>
    <col min="10761" max="10761" width="16.85546875" style="24" customWidth="1"/>
    <col min="10762" max="10762" width="14" style="24" customWidth="1"/>
    <col min="10763" max="10763" width="16.42578125" style="24" customWidth="1"/>
    <col min="10764" max="11008" width="7.85546875" style="24"/>
    <col min="11009" max="11009" width="0" style="24" hidden="1" customWidth="1"/>
    <col min="11010" max="11010" width="16.7109375" style="24" customWidth="1"/>
    <col min="11011" max="11011" width="16.140625" style="24" customWidth="1"/>
    <col min="11012" max="11012" width="14.85546875" style="24" customWidth="1"/>
    <col min="11013" max="11013" width="53.42578125" style="24" customWidth="1"/>
    <col min="11014" max="11014" width="58.5703125" style="24" customWidth="1"/>
    <col min="11015" max="11015" width="21.42578125" style="24" customWidth="1"/>
    <col min="11016" max="11016" width="16.140625" style="24" customWidth="1"/>
    <col min="11017" max="11017" width="16.85546875" style="24" customWidth="1"/>
    <col min="11018" max="11018" width="14" style="24" customWidth="1"/>
    <col min="11019" max="11019" width="16.42578125" style="24" customWidth="1"/>
    <col min="11020" max="11264" width="7.85546875" style="24"/>
    <col min="11265" max="11265" width="0" style="24" hidden="1" customWidth="1"/>
    <col min="11266" max="11266" width="16.7109375" style="24" customWidth="1"/>
    <col min="11267" max="11267" width="16.140625" style="24" customWidth="1"/>
    <col min="11268" max="11268" width="14.85546875" style="24" customWidth="1"/>
    <col min="11269" max="11269" width="53.42578125" style="24" customWidth="1"/>
    <col min="11270" max="11270" width="58.5703125" style="24" customWidth="1"/>
    <col min="11271" max="11271" width="21.42578125" style="24" customWidth="1"/>
    <col min="11272" max="11272" width="16.140625" style="24" customWidth="1"/>
    <col min="11273" max="11273" width="16.85546875" style="24" customWidth="1"/>
    <col min="11274" max="11274" width="14" style="24" customWidth="1"/>
    <col min="11275" max="11275" width="16.42578125" style="24" customWidth="1"/>
    <col min="11276" max="11520" width="7.85546875" style="24"/>
    <col min="11521" max="11521" width="0" style="24" hidden="1" customWidth="1"/>
    <col min="11522" max="11522" width="16.7109375" style="24" customWidth="1"/>
    <col min="11523" max="11523" width="16.140625" style="24" customWidth="1"/>
    <col min="11524" max="11524" width="14.85546875" style="24" customWidth="1"/>
    <col min="11525" max="11525" width="53.42578125" style="24" customWidth="1"/>
    <col min="11526" max="11526" width="58.5703125" style="24" customWidth="1"/>
    <col min="11527" max="11527" width="21.42578125" style="24" customWidth="1"/>
    <col min="11528" max="11528" width="16.140625" style="24" customWidth="1"/>
    <col min="11529" max="11529" width="16.85546875" style="24" customWidth="1"/>
    <col min="11530" max="11530" width="14" style="24" customWidth="1"/>
    <col min="11531" max="11531" width="16.42578125" style="24" customWidth="1"/>
    <col min="11532" max="11776" width="7.85546875" style="24"/>
    <col min="11777" max="11777" width="0" style="24" hidden="1" customWidth="1"/>
    <col min="11778" max="11778" width="16.7109375" style="24" customWidth="1"/>
    <col min="11779" max="11779" width="16.140625" style="24" customWidth="1"/>
    <col min="11780" max="11780" width="14.85546875" style="24" customWidth="1"/>
    <col min="11781" max="11781" width="53.42578125" style="24" customWidth="1"/>
    <col min="11782" max="11782" width="58.5703125" style="24" customWidth="1"/>
    <col min="11783" max="11783" width="21.42578125" style="24" customWidth="1"/>
    <col min="11784" max="11784" width="16.140625" style="24" customWidth="1"/>
    <col min="11785" max="11785" width="16.85546875" style="24" customWidth="1"/>
    <col min="11786" max="11786" width="14" style="24" customWidth="1"/>
    <col min="11787" max="11787" width="16.42578125" style="24" customWidth="1"/>
    <col min="11788" max="12032" width="7.85546875" style="24"/>
    <col min="12033" max="12033" width="0" style="24" hidden="1" customWidth="1"/>
    <col min="12034" max="12034" width="16.7109375" style="24" customWidth="1"/>
    <col min="12035" max="12035" width="16.140625" style="24" customWidth="1"/>
    <col min="12036" max="12036" width="14.85546875" style="24" customWidth="1"/>
    <col min="12037" max="12037" width="53.42578125" style="24" customWidth="1"/>
    <col min="12038" max="12038" width="58.5703125" style="24" customWidth="1"/>
    <col min="12039" max="12039" width="21.42578125" style="24" customWidth="1"/>
    <col min="12040" max="12040" width="16.140625" style="24" customWidth="1"/>
    <col min="12041" max="12041" width="16.85546875" style="24" customWidth="1"/>
    <col min="12042" max="12042" width="14" style="24" customWidth="1"/>
    <col min="12043" max="12043" width="16.42578125" style="24" customWidth="1"/>
    <col min="12044" max="12288" width="7.85546875" style="24"/>
    <col min="12289" max="12289" width="0" style="24" hidden="1" customWidth="1"/>
    <col min="12290" max="12290" width="16.7109375" style="24" customWidth="1"/>
    <col min="12291" max="12291" width="16.140625" style="24" customWidth="1"/>
    <col min="12292" max="12292" width="14.85546875" style="24" customWidth="1"/>
    <col min="12293" max="12293" width="53.42578125" style="24" customWidth="1"/>
    <col min="12294" max="12294" width="58.5703125" style="24" customWidth="1"/>
    <col min="12295" max="12295" width="21.42578125" style="24" customWidth="1"/>
    <col min="12296" max="12296" width="16.140625" style="24" customWidth="1"/>
    <col min="12297" max="12297" width="16.85546875" style="24" customWidth="1"/>
    <col min="12298" max="12298" width="14" style="24" customWidth="1"/>
    <col min="12299" max="12299" width="16.42578125" style="24" customWidth="1"/>
    <col min="12300" max="12544" width="7.85546875" style="24"/>
    <col min="12545" max="12545" width="0" style="24" hidden="1" customWidth="1"/>
    <col min="12546" max="12546" width="16.7109375" style="24" customWidth="1"/>
    <col min="12547" max="12547" width="16.140625" style="24" customWidth="1"/>
    <col min="12548" max="12548" width="14.85546875" style="24" customWidth="1"/>
    <col min="12549" max="12549" width="53.42578125" style="24" customWidth="1"/>
    <col min="12550" max="12550" width="58.5703125" style="24" customWidth="1"/>
    <col min="12551" max="12551" width="21.42578125" style="24" customWidth="1"/>
    <col min="12552" max="12552" width="16.140625" style="24" customWidth="1"/>
    <col min="12553" max="12553" width="16.85546875" style="24" customWidth="1"/>
    <col min="12554" max="12554" width="14" style="24" customWidth="1"/>
    <col min="12555" max="12555" width="16.42578125" style="24" customWidth="1"/>
    <col min="12556" max="12800" width="7.85546875" style="24"/>
    <col min="12801" max="12801" width="0" style="24" hidden="1" customWidth="1"/>
    <col min="12802" max="12802" width="16.7109375" style="24" customWidth="1"/>
    <col min="12803" max="12803" width="16.140625" style="24" customWidth="1"/>
    <col min="12804" max="12804" width="14.85546875" style="24" customWidth="1"/>
    <col min="12805" max="12805" width="53.42578125" style="24" customWidth="1"/>
    <col min="12806" max="12806" width="58.5703125" style="24" customWidth="1"/>
    <col min="12807" max="12807" width="21.42578125" style="24" customWidth="1"/>
    <col min="12808" max="12808" width="16.140625" style="24" customWidth="1"/>
    <col min="12809" max="12809" width="16.85546875" style="24" customWidth="1"/>
    <col min="12810" max="12810" width="14" style="24" customWidth="1"/>
    <col min="12811" max="12811" width="16.42578125" style="24" customWidth="1"/>
    <col min="12812" max="13056" width="7.85546875" style="24"/>
    <col min="13057" max="13057" width="0" style="24" hidden="1" customWidth="1"/>
    <col min="13058" max="13058" width="16.7109375" style="24" customWidth="1"/>
    <col min="13059" max="13059" width="16.140625" style="24" customWidth="1"/>
    <col min="13060" max="13060" width="14.85546875" style="24" customWidth="1"/>
    <col min="13061" max="13061" width="53.42578125" style="24" customWidth="1"/>
    <col min="13062" max="13062" width="58.5703125" style="24" customWidth="1"/>
    <col min="13063" max="13063" width="21.42578125" style="24" customWidth="1"/>
    <col min="13064" max="13064" width="16.140625" style="24" customWidth="1"/>
    <col min="13065" max="13065" width="16.85546875" style="24" customWidth="1"/>
    <col min="13066" max="13066" width="14" style="24" customWidth="1"/>
    <col min="13067" max="13067" width="16.42578125" style="24" customWidth="1"/>
    <col min="13068" max="13312" width="7.85546875" style="24"/>
    <col min="13313" max="13313" width="0" style="24" hidden="1" customWidth="1"/>
    <col min="13314" max="13314" width="16.7109375" style="24" customWidth="1"/>
    <col min="13315" max="13315" width="16.140625" style="24" customWidth="1"/>
    <col min="13316" max="13316" width="14.85546875" style="24" customWidth="1"/>
    <col min="13317" max="13317" width="53.42578125" style="24" customWidth="1"/>
    <col min="13318" max="13318" width="58.5703125" style="24" customWidth="1"/>
    <col min="13319" max="13319" width="21.42578125" style="24" customWidth="1"/>
    <col min="13320" max="13320" width="16.140625" style="24" customWidth="1"/>
    <col min="13321" max="13321" width="16.85546875" style="24" customWidth="1"/>
    <col min="13322" max="13322" width="14" style="24" customWidth="1"/>
    <col min="13323" max="13323" width="16.42578125" style="24" customWidth="1"/>
    <col min="13324" max="13568" width="7.85546875" style="24"/>
    <col min="13569" max="13569" width="0" style="24" hidden="1" customWidth="1"/>
    <col min="13570" max="13570" width="16.7109375" style="24" customWidth="1"/>
    <col min="13571" max="13571" width="16.140625" style="24" customWidth="1"/>
    <col min="13572" max="13572" width="14.85546875" style="24" customWidth="1"/>
    <col min="13573" max="13573" width="53.42578125" style="24" customWidth="1"/>
    <col min="13574" max="13574" width="58.5703125" style="24" customWidth="1"/>
    <col min="13575" max="13575" width="21.42578125" style="24" customWidth="1"/>
    <col min="13576" max="13576" width="16.140625" style="24" customWidth="1"/>
    <col min="13577" max="13577" width="16.85546875" style="24" customWidth="1"/>
    <col min="13578" max="13578" width="14" style="24" customWidth="1"/>
    <col min="13579" max="13579" width="16.42578125" style="24" customWidth="1"/>
    <col min="13580" max="13824" width="7.85546875" style="24"/>
    <col min="13825" max="13825" width="0" style="24" hidden="1" customWidth="1"/>
    <col min="13826" max="13826" width="16.7109375" style="24" customWidth="1"/>
    <col min="13827" max="13827" width="16.140625" style="24" customWidth="1"/>
    <col min="13828" max="13828" width="14.85546875" style="24" customWidth="1"/>
    <col min="13829" max="13829" width="53.42578125" style="24" customWidth="1"/>
    <col min="13830" max="13830" width="58.5703125" style="24" customWidth="1"/>
    <col min="13831" max="13831" width="21.42578125" style="24" customWidth="1"/>
    <col min="13832" max="13832" width="16.140625" style="24" customWidth="1"/>
    <col min="13833" max="13833" width="16.85546875" style="24" customWidth="1"/>
    <col min="13834" max="13834" width="14" style="24" customWidth="1"/>
    <col min="13835" max="13835" width="16.42578125" style="24" customWidth="1"/>
    <col min="13836" max="14080" width="7.85546875" style="24"/>
    <col min="14081" max="14081" width="0" style="24" hidden="1" customWidth="1"/>
    <col min="14082" max="14082" width="16.7109375" style="24" customWidth="1"/>
    <col min="14083" max="14083" width="16.140625" style="24" customWidth="1"/>
    <col min="14084" max="14084" width="14.85546875" style="24" customWidth="1"/>
    <col min="14085" max="14085" width="53.42578125" style="24" customWidth="1"/>
    <col min="14086" max="14086" width="58.5703125" style="24" customWidth="1"/>
    <col min="14087" max="14087" width="21.42578125" style="24" customWidth="1"/>
    <col min="14088" max="14088" width="16.140625" style="24" customWidth="1"/>
    <col min="14089" max="14089" width="16.85546875" style="24" customWidth="1"/>
    <col min="14090" max="14090" width="14" style="24" customWidth="1"/>
    <col min="14091" max="14091" width="16.42578125" style="24" customWidth="1"/>
    <col min="14092" max="14336" width="7.85546875" style="24"/>
    <col min="14337" max="14337" width="0" style="24" hidden="1" customWidth="1"/>
    <col min="14338" max="14338" width="16.7109375" style="24" customWidth="1"/>
    <col min="14339" max="14339" width="16.140625" style="24" customWidth="1"/>
    <col min="14340" max="14340" width="14.85546875" style="24" customWidth="1"/>
    <col min="14341" max="14341" width="53.42578125" style="24" customWidth="1"/>
    <col min="14342" max="14342" width="58.5703125" style="24" customWidth="1"/>
    <col min="14343" max="14343" width="21.42578125" style="24" customWidth="1"/>
    <col min="14344" max="14344" width="16.140625" style="24" customWidth="1"/>
    <col min="14345" max="14345" width="16.85546875" style="24" customWidth="1"/>
    <col min="14346" max="14346" width="14" style="24" customWidth="1"/>
    <col min="14347" max="14347" width="16.42578125" style="24" customWidth="1"/>
    <col min="14348" max="14592" width="7.85546875" style="24"/>
    <col min="14593" max="14593" width="0" style="24" hidden="1" customWidth="1"/>
    <col min="14594" max="14594" width="16.7109375" style="24" customWidth="1"/>
    <col min="14595" max="14595" width="16.140625" style="24" customWidth="1"/>
    <col min="14596" max="14596" width="14.85546875" style="24" customWidth="1"/>
    <col min="14597" max="14597" width="53.42578125" style="24" customWidth="1"/>
    <col min="14598" max="14598" width="58.5703125" style="24" customWidth="1"/>
    <col min="14599" max="14599" width="21.42578125" style="24" customWidth="1"/>
    <col min="14600" max="14600" width="16.140625" style="24" customWidth="1"/>
    <col min="14601" max="14601" width="16.85546875" style="24" customWidth="1"/>
    <col min="14602" max="14602" width="14" style="24" customWidth="1"/>
    <col min="14603" max="14603" width="16.42578125" style="24" customWidth="1"/>
    <col min="14604" max="14848" width="7.85546875" style="24"/>
    <col min="14849" max="14849" width="0" style="24" hidden="1" customWidth="1"/>
    <col min="14850" max="14850" width="16.7109375" style="24" customWidth="1"/>
    <col min="14851" max="14851" width="16.140625" style="24" customWidth="1"/>
    <col min="14852" max="14852" width="14.85546875" style="24" customWidth="1"/>
    <col min="14853" max="14853" width="53.42578125" style="24" customWidth="1"/>
    <col min="14854" max="14854" width="58.5703125" style="24" customWidth="1"/>
    <col min="14855" max="14855" width="21.42578125" style="24" customWidth="1"/>
    <col min="14856" max="14856" width="16.140625" style="24" customWidth="1"/>
    <col min="14857" max="14857" width="16.85546875" style="24" customWidth="1"/>
    <col min="14858" max="14858" width="14" style="24" customWidth="1"/>
    <col min="14859" max="14859" width="16.42578125" style="24" customWidth="1"/>
    <col min="14860" max="15104" width="7.85546875" style="24"/>
    <col min="15105" max="15105" width="0" style="24" hidden="1" customWidth="1"/>
    <col min="15106" max="15106" width="16.7109375" style="24" customWidth="1"/>
    <col min="15107" max="15107" width="16.140625" style="24" customWidth="1"/>
    <col min="15108" max="15108" width="14.85546875" style="24" customWidth="1"/>
    <col min="15109" max="15109" width="53.42578125" style="24" customWidth="1"/>
    <col min="15110" max="15110" width="58.5703125" style="24" customWidth="1"/>
    <col min="15111" max="15111" width="21.42578125" style="24" customWidth="1"/>
    <col min="15112" max="15112" width="16.140625" style="24" customWidth="1"/>
    <col min="15113" max="15113" width="16.85546875" style="24" customWidth="1"/>
    <col min="15114" max="15114" width="14" style="24" customWidth="1"/>
    <col min="15115" max="15115" width="16.42578125" style="24" customWidth="1"/>
    <col min="15116" max="15360" width="7.85546875" style="24"/>
    <col min="15361" max="15361" width="0" style="24" hidden="1" customWidth="1"/>
    <col min="15362" max="15362" width="16.7109375" style="24" customWidth="1"/>
    <col min="15363" max="15363" width="16.140625" style="24" customWidth="1"/>
    <col min="15364" max="15364" width="14.85546875" style="24" customWidth="1"/>
    <col min="15365" max="15365" width="53.42578125" style="24" customWidth="1"/>
    <col min="15366" max="15366" width="58.5703125" style="24" customWidth="1"/>
    <col min="15367" max="15367" width="21.42578125" style="24" customWidth="1"/>
    <col min="15368" max="15368" width="16.140625" style="24" customWidth="1"/>
    <col min="15369" max="15369" width="16.85546875" style="24" customWidth="1"/>
    <col min="15370" max="15370" width="14" style="24" customWidth="1"/>
    <col min="15371" max="15371" width="16.42578125" style="24" customWidth="1"/>
    <col min="15372" max="15616" width="7.85546875" style="24"/>
    <col min="15617" max="15617" width="0" style="24" hidden="1" customWidth="1"/>
    <col min="15618" max="15618" width="16.7109375" style="24" customWidth="1"/>
    <col min="15619" max="15619" width="16.140625" style="24" customWidth="1"/>
    <col min="15620" max="15620" width="14.85546875" style="24" customWidth="1"/>
    <col min="15621" max="15621" width="53.42578125" style="24" customWidth="1"/>
    <col min="15622" max="15622" width="58.5703125" style="24" customWidth="1"/>
    <col min="15623" max="15623" width="21.42578125" style="24" customWidth="1"/>
    <col min="15624" max="15624" width="16.140625" style="24" customWidth="1"/>
    <col min="15625" max="15625" width="16.85546875" style="24" customWidth="1"/>
    <col min="15626" max="15626" width="14" style="24" customWidth="1"/>
    <col min="15627" max="15627" width="16.42578125" style="24" customWidth="1"/>
    <col min="15628" max="15872" width="7.85546875" style="24"/>
    <col min="15873" max="15873" width="0" style="24" hidden="1" customWidth="1"/>
    <col min="15874" max="15874" width="16.7109375" style="24" customWidth="1"/>
    <col min="15875" max="15875" width="16.140625" style="24" customWidth="1"/>
    <col min="15876" max="15876" width="14.85546875" style="24" customWidth="1"/>
    <col min="15877" max="15877" width="53.42578125" style="24" customWidth="1"/>
    <col min="15878" max="15878" width="58.5703125" style="24" customWidth="1"/>
    <col min="15879" max="15879" width="21.42578125" style="24" customWidth="1"/>
    <col min="15880" max="15880" width="16.140625" style="24" customWidth="1"/>
    <col min="15881" max="15881" width="16.85546875" style="24" customWidth="1"/>
    <col min="15882" max="15882" width="14" style="24" customWidth="1"/>
    <col min="15883" max="15883" width="16.42578125" style="24" customWidth="1"/>
    <col min="15884" max="16128" width="7.85546875" style="24"/>
    <col min="16129" max="16129" width="0" style="24" hidden="1" customWidth="1"/>
    <col min="16130" max="16130" width="16.7109375" style="24" customWidth="1"/>
    <col min="16131" max="16131" width="16.140625" style="24" customWidth="1"/>
    <col min="16132" max="16132" width="14.85546875" style="24" customWidth="1"/>
    <col min="16133" max="16133" width="53.42578125" style="24" customWidth="1"/>
    <col min="16134" max="16134" width="58.5703125" style="24" customWidth="1"/>
    <col min="16135" max="16135" width="21.42578125" style="24" customWidth="1"/>
    <col min="16136" max="16136" width="16.140625" style="24" customWidth="1"/>
    <col min="16137" max="16137" width="16.85546875" style="24" customWidth="1"/>
    <col min="16138" max="16138" width="14" style="24" customWidth="1"/>
    <col min="16139" max="16139" width="16.42578125" style="24" customWidth="1"/>
    <col min="16140" max="16384" width="7.85546875" style="24"/>
  </cols>
  <sheetData>
    <row r="1" spans="1:150" s="82" customFormat="1" ht="13.5" hidden="1" customHeight="1" x14ac:dyDescent="0.25">
      <c r="A1" s="80"/>
      <c r="B1" s="350"/>
      <c r="C1" s="350"/>
      <c r="D1" s="350"/>
      <c r="E1" s="350"/>
      <c r="F1" s="350"/>
      <c r="G1" s="350"/>
      <c r="H1" s="350"/>
      <c r="I1" s="350"/>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c r="CV1" s="81"/>
      <c r="CW1" s="81"/>
      <c r="CX1" s="81"/>
      <c r="CY1" s="81"/>
      <c r="CZ1" s="81"/>
      <c r="DA1" s="81"/>
      <c r="DB1" s="81"/>
      <c r="DC1" s="81"/>
      <c r="DD1" s="81"/>
      <c r="DE1" s="81"/>
      <c r="DF1" s="81"/>
      <c r="DG1" s="81"/>
      <c r="DH1" s="81"/>
      <c r="DI1" s="81"/>
      <c r="DJ1" s="81"/>
      <c r="DK1" s="81"/>
      <c r="DL1" s="81"/>
      <c r="DM1" s="81"/>
      <c r="DN1" s="81"/>
      <c r="DO1" s="81"/>
      <c r="DP1" s="81"/>
      <c r="DQ1" s="81"/>
      <c r="DR1" s="81"/>
      <c r="DS1" s="81"/>
      <c r="DT1" s="81"/>
      <c r="DU1" s="81"/>
      <c r="DV1" s="81"/>
      <c r="DW1" s="81"/>
      <c r="DX1" s="81"/>
      <c r="DY1" s="81"/>
      <c r="DZ1" s="81"/>
      <c r="EA1" s="81"/>
      <c r="EB1" s="81"/>
      <c r="EC1" s="81"/>
      <c r="ED1" s="81"/>
      <c r="EE1" s="81"/>
      <c r="EF1" s="81"/>
      <c r="EG1" s="81"/>
      <c r="EH1" s="81"/>
      <c r="EI1" s="81"/>
      <c r="EJ1" s="81"/>
      <c r="EK1" s="81"/>
      <c r="EL1" s="81"/>
      <c r="EM1" s="81"/>
      <c r="EN1" s="81"/>
      <c r="EO1" s="81"/>
      <c r="EP1" s="81"/>
      <c r="EQ1" s="81"/>
      <c r="ER1" s="81"/>
      <c r="ES1" s="81"/>
      <c r="ET1" s="81"/>
    </row>
    <row r="2" spans="1:150" ht="104.25" hidden="1" customHeight="1" x14ac:dyDescent="0.2">
      <c r="G2" s="349" t="s">
        <v>90</v>
      </c>
      <c r="H2" s="349"/>
      <c r="I2" s="349"/>
    </row>
    <row r="3" spans="1:150" ht="60" hidden="1" customHeight="1" x14ac:dyDescent="0.2">
      <c r="B3" s="331" t="s">
        <v>91</v>
      </c>
      <c r="C3" s="341"/>
      <c r="D3" s="341"/>
      <c r="E3" s="341"/>
      <c r="F3" s="341"/>
      <c r="G3" s="341"/>
      <c r="H3" s="341"/>
      <c r="I3" s="341"/>
    </row>
    <row r="4" spans="1:150" ht="18" hidden="1" customHeight="1" x14ac:dyDescent="0.3">
      <c r="B4" s="86"/>
      <c r="C4" s="87"/>
      <c r="D4" s="87"/>
      <c r="E4" s="87"/>
      <c r="F4" s="88"/>
      <c r="G4" s="88"/>
      <c r="H4" s="89"/>
      <c r="I4" s="69" t="s">
        <v>38</v>
      </c>
    </row>
    <row r="5" spans="1:150" ht="103.5" hidden="1" customHeight="1" x14ac:dyDescent="0.2">
      <c r="A5" s="90"/>
      <c r="B5" s="91" t="s">
        <v>86</v>
      </c>
      <c r="C5" s="91" t="s">
        <v>87</v>
      </c>
      <c r="D5" s="30" t="s">
        <v>88</v>
      </c>
      <c r="E5" s="92" t="s">
        <v>39</v>
      </c>
      <c r="F5" s="31" t="s">
        <v>92</v>
      </c>
      <c r="G5" s="71" t="s">
        <v>2</v>
      </c>
      <c r="H5" s="31" t="s">
        <v>3</v>
      </c>
      <c r="I5" s="31" t="s">
        <v>93</v>
      </c>
    </row>
    <row r="6" spans="1:150" s="96" customFormat="1" ht="37.5" hidden="1" customHeight="1" x14ac:dyDescent="0.25">
      <c r="A6" s="93"/>
      <c r="B6" s="25" t="s">
        <v>55</v>
      </c>
      <c r="C6" s="26"/>
      <c r="D6" s="27"/>
      <c r="E6" s="28" t="s">
        <v>56</v>
      </c>
      <c r="F6" s="94"/>
      <c r="G6" s="94">
        <f>G7</f>
        <v>13687082</v>
      </c>
      <c r="H6" s="94">
        <f>H7</f>
        <v>7861697</v>
      </c>
      <c r="I6" s="94">
        <f>G6+H6</f>
        <v>21548779</v>
      </c>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c r="BV6" s="95"/>
      <c r="BW6" s="95"/>
      <c r="BX6" s="95"/>
      <c r="BY6" s="95"/>
      <c r="BZ6" s="95"/>
      <c r="CA6" s="95"/>
      <c r="CB6" s="95"/>
      <c r="CC6" s="95"/>
      <c r="CD6" s="95"/>
      <c r="CE6" s="95"/>
      <c r="CF6" s="95"/>
      <c r="CG6" s="95"/>
      <c r="CH6" s="95"/>
      <c r="CI6" s="95"/>
      <c r="CJ6" s="95"/>
      <c r="CK6" s="95"/>
      <c r="CL6" s="95"/>
      <c r="CM6" s="95"/>
      <c r="CN6" s="95"/>
      <c r="CO6" s="95"/>
      <c r="CP6" s="95"/>
      <c r="CQ6" s="95"/>
      <c r="CR6" s="95"/>
      <c r="CS6" s="95"/>
      <c r="CT6" s="95"/>
      <c r="CU6" s="95"/>
      <c r="CV6" s="95"/>
      <c r="CW6" s="95"/>
      <c r="CX6" s="95"/>
      <c r="CY6" s="95"/>
      <c r="CZ6" s="95"/>
      <c r="DA6" s="95"/>
      <c r="DB6" s="95"/>
      <c r="DC6" s="95"/>
      <c r="DD6" s="95"/>
      <c r="DE6" s="95"/>
      <c r="DF6" s="95"/>
      <c r="DG6" s="95"/>
      <c r="DH6" s="95"/>
      <c r="DI6" s="95"/>
      <c r="DJ6" s="95"/>
      <c r="DK6" s="95"/>
      <c r="DL6" s="95"/>
      <c r="DM6" s="95"/>
      <c r="DN6" s="95"/>
      <c r="DO6" s="95"/>
      <c r="DP6" s="95"/>
      <c r="DQ6" s="95"/>
      <c r="DR6" s="95"/>
      <c r="DS6" s="95"/>
      <c r="DT6" s="95"/>
      <c r="DU6" s="95"/>
      <c r="DV6" s="95"/>
      <c r="DW6" s="95"/>
      <c r="DX6" s="95"/>
      <c r="DY6" s="95"/>
      <c r="DZ6" s="95"/>
      <c r="EA6" s="95"/>
      <c r="EB6" s="95"/>
      <c r="EC6" s="95"/>
      <c r="ED6" s="95"/>
      <c r="EE6" s="95"/>
      <c r="EF6" s="95"/>
      <c r="EG6" s="95"/>
      <c r="EH6" s="95"/>
      <c r="EI6" s="95"/>
      <c r="EJ6" s="95"/>
      <c r="EK6" s="95"/>
      <c r="EL6" s="95"/>
      <c r="EM6" s="95"/>
      <c r="EN6" s="95"/>
      <c r="EO6" s="95"/>
      <c r="EP6" s="95"/>
      <c r="EQ6" s="95"/>
      <c r="ER6" s="95"/>
      <c r="ES6" s="95"/>
      <c r="ET6" s="95"/>
    </row>
    <row r="7" spans="1:150" s="100" customFormat="1" ht="39" hidden="1" customHeight="1" x14ac:dyDescent="0.3">
      <c r="A7" s="97"/>
      <c r="B7" s="25" t="s">
        <v>94</v>
      </c>
      <c r="C7" s="26"/>
      <c r="D7" s="27"/>
      <c r="E7" s="28" t="s">
        <v>56</v>
      </c>
      <c r="F7" s="98"/>
      <c r="G7" s="94">
        <f>G29</f>
        <v>13687082</v>
      </c>
      <c r="H7" s="98">
        <f>SUM(H8:H27)</f>
        <v>7861697</v>
      </c>
      <c r="I7" s="94">
        <f t="shared" ref="I7:I28" si="0">G7+H7</f>
        <v>21548779</v>
      </c>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c r="CR7" s="99"/>
      <c r="CS7" s="99"/>
      <c r="CT7" s="99"/>
      <c r="CU7" s="99"/>
      <c r="CV7" s="99"/>
      <c r="CW7" s="99"/>
      <c r="CX7" s="99"/>
      <c r="CY7" s="99"/>
      <c r="CZ7" s="99"/>
      <c r="DA7" s="99"/>
      <c r="DB7" s="99"/>
      <c r="DC7" s="99"/>
      <c r="DD7" s="99"/>
      <c r="DE7" s="99"/>
      <c r="DF7" s="99"/>
      <c r="DG7" s="99"/>
      <c r="DH7" s="99"/>
      <c r="DI7" s="99"/>
      <c r="DJ7" s="99"/>
      <c r="DK7" s="99"/>
      <c r="DL7" s="99"/>
      <c r="DM7" s="99"/>
      <c r="DN7" s="99"/>
      <c r="DO7" s="99"/>
      <c r="DP7" s="99"/>
      <c r="DQ7" s="99"/>
      <c r="DR7" s="99"/>
      <c r="DS7" s="99"/>
      <c r="DT7" s="99"/>
      <c r="DU7" s="99"/>
      <c r="DV7" s="99"/>
      <c r="DW7" s="99"/>
      <c r="DX7" s="99"/>
      <c r="DY7" s="99"/>
      <c r="DZ7" s="99"/>
      <c r="EA7" s="99"/>
      <c r="EB7" s="99"/>
      <c r="EC7" s="99"/>
      <c r="ED7" s="99"/>
      <c r="EE7" s="99"/>
      <c r="EF7" s="99"/>
      <c r="EG7" s="99"/>
      <c r="EH7" s="99"/>
      <c r="EI7" s="99"/>
      <c r="EJ7" s="99"/>
      <c r="EK7" s="99"/>
      <c r="EL7" s="99"/>
      <c r="EM7" s="99"/>
      <c r="EN7" s="99"/>
      <c r="EO7" s="99"/>
      <c r="EP7" s="99"/>
      <c r="EQ7" s="99"/>
      <c r="ER7" s="99"/>
      <c r="ES7" s="99"/>
      <c r="ET7" s="99"/>
    </row>
    <row r="8" spans="1:150" s="100" customFormat="1" ht="38.25" hidden="1" customHeight="1" x14ac:dyDescent="0.3">
      <c r="A8" s="97"/>
      <c r="B8" s="25" t="s">
        <v>95</v>
      </c>
      <c r="C8" s="25">
        <v>1162</v>
      </c>
      <c r="D8" s="101" t="s">
        <v>67</v>
      </c>
      <c r="E8" s="102" t="s">
        <v>96</v>
      </c>
      <c r="F8" s="103" t="s">
        <v>97</v>
      </c>
      <c r="G8" s="98">
        <v>550000</v>
      </c>
      <c r="H8" s="98"/>
      <c r="I8" s="94">
        <f t="shared" si="0"/>
        <v>550000</v>
      </c>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c r="CG8" s="99"/>
      <c r="CH8" s="99"/>
      <c r="CI8" s="99"/>
      <c r="CJ8" s="99"/>
      <c r="CK8" s="99"/>
      <c r="CL8" s="99"/>
      <c r="CM8" s="99"/>
      <c r="CN8" s="99"/>
      <c r="CO8" s="99"/>
      <c r="CP8" s="99"/>
      <c r="CQ8" s="99"/>
      <c r="CR8" s="99"/>
      <c r="CS8" s="99"/>
      <c r="CT8" s="99"/>
      <c r="CU8" s="99"/>
      <c r="CV8" s="99"/>
      <c r="CW8" s="99"/>
      <c r="CX8" s="99"/>
      <c r="CY8" s="99"/>
      <c r="CZ8" s="99"/>
      <c r="DA8" s="99"/>
      <c r="DB8" s="99"/>
      <c r="DC8" s="99"/>
      <c r="DD8" s="99"/>
      <c r="DE8" s="99"/>
      <c r="DF8" s="99"/>
      <c r="DG8" s="99"/>
      <c r="DH8" s="99"/>
      <c r="DI8" s="99"/>
      <c r="DJ8" s="99"/>
      <c r="DK8" s="99"/>
      <c r="DL8" s="99"/>
      <c r="DM8" s="99"/>
      <c r="DN8" s="99"/>
      <c r="DO8" s="99"/>
      <c r="DP8" s="99"/>
      <c r="DQ8" s="99"/>
      <c r="DR8" s="99"/>
      <c r="DS8" s="99"/>
      <c r="DT8" s="99"/>
      <c r="DU8" s="99"/>
      <c r="DV8" s="99"/>
      <c r="DW8" s="99"/>
      <c r="DX8" s="99"/>
      <c r="DY8" s="99"/>
      <c r="DZ8" s="99"/>
      <c r="EA8" s="99"/>
      <c r="EB8" s="99"/>
      <c r="EC8" s="99"/>
      <c r="ED8" s="99"/>
      <c r="EE8" s="99"/>
      <c r="EF8" s="99"/>
      <c r="EG8" s="99"/>
      <c r="EH8" s="99"/>
      <c r="EI8" s="99"/>
      <c r="EJ8" s="99"/>
      <c r="EK8" s="99"/>
      <c r="EL8" s="99"/>
      <c r="EM8" s="99"/>
      <c r="EN8" s="99"/>
      <c r="EO8" s="99"/>
      <c r="EP8" s="99"/>
      <c r="EQ8" s="99"/>
      <c r="ER8" s="99"/>
      <c r="ES8" s="99"/>
      <c r="ET8" s="99"/>
    </row>
    <row r="9" spans="1:150" s="100" customFormat="1" ht="83.25" hidden="1" customHeight="1" x14ac:dyDescent="0.3">
      <c r="A9" s="97"/>
      <c r="B9" s="25" t="s">
        <v>41</v>
      </c>
      <c r="C9" s="25">
        <v>1020</v>
      </c>
      <c r="D9" s="101" t="s">
        <v>10</v>
      </c>
      <c r="E9" s="28" t="s">
        <v>98</v>
      </c>
      <c r="F9" s="103"/>
      <c r="G9" s="98"/>
      <c r="H9" s="98"/>
      <c r="I9" s="94">
        <f t="shared" si="0"/>
        <v>0</v>
      </c>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c r="CC9" s="99"/>
      <c r="CD9" s="99"/>
      <c r="CE9" s="99"/>
      <c r="CF9" s="99"/>
      <c r="CG9" s="99"/>
      <c r="CH9" s="99"/>
      <c r="CI9" s="99"/>
      <c r="CJ9" s="99"/>
      <c r="CK9" s="99"/>
      <c r="CL9" s="99"/>
      <c r="CM9" s="99"/>
      <c r="CN9" s="99"/>
      <c r="CO9" s="99"/>
      <c r="CP9" s="99"/>
      <c r="CQ9" s="99"/>
      <c r="CR9" s="99"/>
      <c r="CS9" s="99"/>
      <c r="CT9" s="99"/>
      <c r="CU9" s="99"/>
      <c r="CV9" s="99"/>
      <c r="CW9" s="99"/>
      <c r="CX9" s="99"/>
      <c r="CY9" s="99"/>
      <c r="CZ9" s="99"/>
      <c r="DA9" s="99"/>
      <c r="DB9" s="99"/>
      <c r="DC9" s="99"/>
      <c r="DD9" s="99"/>
      <c r="DE9" s="99"/>
      <c r="DF9" s="99"/>
      <c r="DG9" s="99"/>
      <c r="DH9" s="99"/>
      <c r="DI9" s="99"/>
      <c r="DJ9" s="99"/>
      <c r="DK9" s="99"/>
      <c r="DL9" s="99"/>
      <c r="DM9" s="99"/>
      <c r="DN9" s="99"/>
      <c r="DO9" s="99"/>
      <c r="DP9" s="99"/>
      <c r="DQ9" s="99"/>
      <c r="DR9" s="99"/>
      <c r="DS9" s="99"/>
      <c r="DT9" s="99"/>
      <c r="DU9" s="99"/>
      <c r="DV9" s="99"/>
      <c r="DW9" s="99"/>
      <c r="DX9" s="99"/>
      <c r="DY9" s="99"/>
      <c r="DZ9" s="99"/>
      <c r="EA9" s="99"/>
      <c r="EB9" s="99"/>
      <c r="EC9" s="99"/>
      <c r="ED9" s="99"/>
      <c r="EE9" s="99"/>
      <c r="EF9" s="99"/>
      <c r="EG9" s="99"/>
      <c r="EH9" s="99"/>
      <c r="EI9" s="99"/>
      <c r="EJ9" s="99"/>
      <c r="EK9" s="99"/>
      <c r="EL9" s="99"/>
      <c r="EM9" s="99"/>
      <c r="EN9" s="99"/>
      <c r="EO9" s="99"/>
      <c r="EP9" s="99"/>
      <c r="EQ9" s="99"/>
      <c r="ER9" s="99"/>
      <c r="ES9" s="99"/>
      <c r="ET9" s="99"/>
    </row>
    <row r="10" spans="1:150" s="100" customFormat="1" ht="40.5" hidden="1" customHeight="1" x14ac:dyDescent="0.3">
      <c r="A10" s="97"/>
      <c r="B10" s="25" t="s">
        <v>99</v>
      </c>
      <c r="C10" s="25">
        <v>2180</v>
      </c>
      <c r="D10" s="101" t="s">
        <v>100</v>
      </c>
      <c r="E10" s="28" t="s">
        <v>101</v>
      </c>
      <c r="F10" s="103"/>
      <c r="G10" s="19"/>
      <c r="H10" s="19"/>
      <c r="I10" s="94">
        <f t="shared" si="0"/>
        <v>0</v>
      </c>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c r="CG10" s="99"/>
      <c r="CH10" s="99"/>
      <c r="CI10" s="99"/>
      <c r="CJ10" s="99"/>
      <c r="CK10" s="99"/>
      <c r="CL10" s="99"/>
      <c r="CM10" s="99"/>
      <c r="CN10" s="99"/>
      <c r="CO10" s="99"/>
      <c r="CP10" s="99"/>
      <c r="CQ10" s="99"/>
      <c r="CR10" s="99"/>
      <c r="CS10" s="99"/>
      <c r="CT10" s="99"/>
      <c r="CU10" s="99"/>
      <c r="CV10" s="99"/>
      <c r="CW10" s="99"/>
      <c r="CX10" s="99"/>
      <c r="CY10" s="99"/>
      <c r="CZ10" s="99"/>
      <c r="DA10" s="99"/>
      <c r="DB10" s="99"/>
      <c r="DC10" s="99"/>
      <c r="DD10" s="99"/>
      <c r="DE10" s="99"/>
      <c r="DF10" s="99"/>
      <c r="DG10" s="99"/>
      <c r="DH10" s="99"/>
      <c r="DI10" s="99"/>
      <c r="DJ10" s="99"/>
      <c r="DK10" s="99"/>
      <c r="DL10" s="99"/>
      <c r="DM10" s="99"/>
      <c r="DN10" s="99"/>
      <c r="DO10" s="99"/>
      <c r="DP10" s="99"/>
      <c r="DQ10" s="99"/>
      <c r="DR10" s="99"/>
      <c r="DS10" s="99"/>
      <c r="DT10" s="99"/>
      <c r="DU10" s="99"/>
      <c r="DV10" s="99"/>
      <c r="DW10" s="99"/>
      <c r="DX10" s="99"/>
      <c r="DY10" s="99"/>
      <c r="DZ10" s="99"/>
      <c r="EA10" s="99"/>
      <c r="EB10" s="99"/>
      <c r="EC10" s="99"/>
      <c r="ED10" s="99"/>
      <c r="EE10" s="99"/>
      <c r="EF10" s="99"/>
      <c r="EG10" s="99"/>
      <c r="EH10" s="99"/>
      <c r="EI10" s="99"/>
      <c r="EJ10" s="99"/>
      <c r="EK10" s="99"/>
      <c r="EL10" s="99"/>
      <c r="EM10" s="99"/>
      <c r="EN10" s="99"/>
      <c r="EO10" s="99"/>
      <c r="EP10" s="99"/>
      <c r="EQ10" s="99"/>
      <c r="ER10" s="99"/>
      <c r="ES10" s="99"/>
      <c r="ET10" s="99"/>
    </row>
    <row r="11" spans="1:150" s="100" customFormat="1" ht="82.5" hidden="1" customHeight="1" x14ac:dyDescent="0.3">
      <c r="A11" s="97"/>
      <c r="B11" s="25" t="s">
        <v>102</v>
      </c>
      <c r="C11" s="25">
        <v>3160</v>
      </c>
      <c r="D11" s="101" t="s">
        <v>15</v>
      </c>
      <c r="E11" s="28" t="s">
        <v>16</v>
      </c>
      <c r="F11" s="104"/>
      <c r="G11" s="19"/>
      <c r="H11" s="19"/>
      <c r="I11" s="94">
        <f t="shared" si="0"/>
        <v>0</v>
      </c>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99"/>
      <c r="CT11" s="99"/>
      <c r="CU11" s="99"/>
      <c r="CV11" s="99"/>
      <c r="CW11" s="99"/>
      <c r="CX11" s="99"/>
      <c r="CY11" s="99"/>
      <c r="CZ11" s="99"/>
      <c r="DA11" s="99"/>
      <c r="DB11" s="99"/>
      <c r="DC11" s="99"/>
      <c r="DD11" s="99"/>
      <c r="DE11" s="99"/>
      <c r="DF11" s="99"/>
      <c r="DG11" s="99"/>
      <c r="DH11" s="99"/>
      <c r="DI11" s="99"/>
      <c r="DJ11" s="99"/>
      <c r="DK11" s="99"/>
      <c r="DL11" s="99"/>
      <c r="DM11" s="99"/>
      <c r="DN11" s="99"/>
      <c r="DO11" s="99"/>
      <c r="DP11" s="99"/>
      <c r="DQ11" s="99"/>
      <c r="DR11" s="99"/>
      <c r="DS11" s="99"/>
      <c r="DT11" s="99"/>
      <c r="DU11" s="99"/>
      <c r="DV11" s="99"/>
      <c r="DW11" s="99"/>
      <c r="DX11" s="99"/>
      <c r="DY11" s="99"/>
      <c r="DZ11" s="99"/>
      <c r="EA11" s="99"/>
      <c r="EB11" s="99"/>
      <c r="EC11" s="99"/>
      <c r="ED11" s="99"/>
      <c r="EE11" s="99"/>
      <c r="EF11" s="99"/>
      <c r="EG11" s="99"/>
      <c r="EH11" s="99"/>
      <c r="EI11" s="99"/>
      <c r="EJ11" s="99"/>
      <c r="EK11" s="99"/>
      <c r="EL11" s="99"/>
      <c r="EM11" s="99"/>
      <c r="EN11" s="99"/>
      <c r="EO11" s="99"/>
      <c r="EP11" s="99"/>
      <c r="EQ11" s="99"/>
      <c r="ER11" s="99"/>
      <c r="ES11" s="99"/>
      <c r="ET11" s="99"/>
    </row>
    <row r="12" spans="1:150" s="100" customFormat="1" ht="48.75" hidden="1" customHeight="1" x14ac:dyDescent="0.3">
      <c r="A12" s="97"/>
      <c r="B12" s="25" t="s">
        <v>103</v>
      </c>
      <c r="C12" s="25">
        <v>3240</v>
      </c>
      <c r="D12" s="105">
        <v>1050</v>
      </c>
      <c r="E12" s="28" t="s">
        <v>104</v>
      </c>
      <c r="F12" s="106"/>
      <c r="G12" s="19"/>
      <c r="H12" s="19"/>
      <c r="I12" s="94">
        <f t="shared" si="0"/>
        <v>0</v>
      </c>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99"/>
      <c r="CF12" s="99"/>
      <c r="CG12" s="99"/>
      <c r="CH12" s="99"/>
      <c r="CI12" s="99"/>
      <c r="CJ12" s="99"/>
      <c r="CK12" s="99"/>
      <c r="CL12" s="99"/>
      <c r="CM12" s="99"/>
      <c r="CN12" s="99"/>
      <c r="CO12" s="99"/>
      <c r="CP12" s="99"/>
      <c r="CQ12" s="99"/>
      <c r="CR12" s="99"/>
      <c r="CS12" s="99"/>
      <c r="CT12" s="99"/>
      <c r="CU12" s="99"/>
      <c r="CV12" s="99"/>
      <c r="CW12" s="99"/>
      <c r="CX12" s="99"/>
      <c r="CY12" s="99"/>
      <c r="CZ12" s="99"/>
      <c r="DA12" s="99"/>
      <c r="DB12" s="99"/>
      <c r="DC12" s="99"/>
      <c r="DD12" s="99"/>
      <c r="DE12" s="99"/>
      <c r="DF12" s="99"/>
      <c r="DG12" s="99"/>
      <c r="DH12" s="99"/>
      <c r="DI12" s="99"/>
      <c r="DJ12" s="99"/>
      <c r="DK12" s="99"/>
      <c r="DL12" s="99"/>
      <c r="DM12" s="99"/>
      <c r="DN12" s="99"/>
      <c r="DO12" s="99"/>
      <c r="DP12" s="99"/>
      <c r="DQ12" s="99"/>
      <c r="DR12" s="99"/>
      <c r="DS12" s="99"/>
      <c r="DT12" s="99"/>
      <c r="DU12" s="99"/>
      <c r="DV12" s="99"/>
      <c r="DW12" s="99"/>
      <c r="DX12" s="99"/>
      <c r="DY12" s="99"/>
      <c r="DZ12" s="99"/>
      <c r="EA12" s="99"/>
      <c r="EB12" s="99"/>
      <c r="EC12" s="99"/>
      <c r="ED12" s="99"/>
      <c r="EE12" s="99"/>
      <c r="EF12" s="99"/>
      <c r="EG12" s="99"/>
      <c r="EH12" s="99"/>
      <c r="EI12" s="99"/>
      <c r="EJ12" s="99"/>
      <c r="EK12" s="99"/>
      <c r="EL12" s="99"/>
      <c r="EM12" s="99"/>
      <c r="EN12" s="99"/>
      <c r="EO12" s="99"/>
      <c r="EP12" s="99"/>
      <c r="EQ12" s="99"/>
      <c r="ER12" s="99"/>
      <c r="ES12" s="99"/>
      <c r="ET12" s="99"/>
    </row>
    <row r="13" spans="1:150" s="112" customFormat="1" ht="48.75" hidden="1" customHeight="1" x14ac:dyDescent="0.3">
      <c r="A13" s="25"/>
      <c r="B13" s="25" t="s">
        <v>105</v>
      </c>
      <c r="C13" s="25">
        <v>3242</v>
      </c>
      <c r="D13" s="101" t="s">
        <v>17</v>
      </c>
      <c r="E13" s="102" t="s">
        <v>18</v>
      </c>
      <c r="F13" s="107" t="s">
        <v>106</v>
      </c>
      <c r="G13" s="108">
        <v>1501000</v>
      </c>
      <c r="H13" s="28"/>
      <c r="I13" s="94">
        <f t="shared" si="0"/>
        <v>1501000</v>
      </c>
      <c r="J13" s="109"/>
      <c r="K13" s="110"/>
      <c r="L13" s="110"/>
      <c r="M13" s="111"/>
      <c r="N13" s="109"/>
      <c r="O13" s="110"/>
      <c r="P13" s="110"/>
      <c r="Q13" s="111"/>
      <c r="R13" s="109"/>
      <c r="S13" s="110"/>
      <c r="T13" s="110"/>
      <c r="U13" s="111"/>
      <c r="V13" s="109"/>
      <c r="W13" s="110"/>
      <c r="X13" s="110"/>
      <c r="Y13" s="111"/>
      <c r="Z13" s="109"/>
      <c r="AA13" s="110"/>
      <c r="AB13" s="110"/>
      <c r="AC13" s="111"/>
      <c r="AD13" s="109"/>
      <c r="AE13" s="110"/>
      <c r="AF13" s="110"/>
      <c r="AG13" s="111"/>
      <c r="AH13" s="109"/>
      <c r="AI13" s="110"/>
      <c r="AJ13" s="110"/>
      <c r="AK13" s="111"/>
      <c r="AL13" s="109"/>
      <c r="AM13" s="110"/>
      <c r="AN13" s="110"/>
      <c r="AO13" s="111"/>
      <c r="AP13" s="109"/>
      <c r="AQ13" s="110"/>
      <c r="AR13" s="110"/>
      <c r="AS13" s="111"/>
      <c r="AT13" s="109"/>
      <c r="AU13" s="110"/>
      <c r="AV13" s="110"/>
      <c r="AW13" s="111"/>
      <c r="AX13" s="109"/>
      <c r="AY13" s="110"/>
      <c r="AZ13" s="110"/>
      <c r="BA13" s="111"/>
      <c r="BB13" s="109"/>
      <c r="BC13" s="110"/>
      <c r="BD13" s="110"/>
      <c r="BE13" s="111"/>
      <c r="BF13" s="109"/>
      <c r="BG13" s="110"/>
      <c r="BH13" s="110"/>
      <c r="BI13" s="111"/>
      <c r="BJ13" s="109"/>
      <c r="BK13" s="110"/>
      <c r="BL13" s="110"/>
      <c r="BM13" s="111"/>
      <c r="BN13" s="109"/>
      <c r="BO13" s="110"/>
      <c r="BP13" s="110"/>
      <c r="BQ13" s="111"/>
      <c r="BR13" s="109"/>
      <c r="BS13" s="110"/>
      <c r="BT13" s="110"/>
      <c r="BU13" s="111"/>
      <c r="BV13" s="109"/>
      <c r="BW13" s="110"/>
      <c r="BX13" s="110"/>
      <c r="BY13" s="111"/>
      <c r="BZ13" s="109"/>
      <c r="CA13" s="110"/>
      <c r="CB13" s="110"/>
      <c r="CC13" s="111"/>
      <c r="CD13" s="109"/>
      <c r="CE13" s="110"/>
      <c r="CF13" s="110"/>
      <c r="CG13" s="111"/>
      <c r="CH13" s="109"/>
      <c r="CI13" s="110"/>
      <c r="CJ13" s="110"/>
      <c r="CK13" s="111"/>
      <c r="CL13" s="109"/>
      <c r="CM13" s="110"/>
      <c r="CN13" s="110"/>
      <c r="CO13" s="111"/>
      <c r="CP13" s="109"/>
      <c r="CQ13" s="110"/>
      <c r="CR13" s="110"/>
      <c r="CS13" s="111"/>
      <c r="CT13" s="109"/>
      <c r="CU13" s="110"/>
      <c r="CV13" s="110"/>
      <c r="CW13" s="111"/>
      <c r="CX13" s="109"/>
      <c r="CY13" s="110"/>
      <c r="CZ13" s="110"/>
      <c r="DA13" s="111"/>
      <c r="DB13" s="109"/>
      <c r="DC13" s="110"/>
      <c r="DD13" s="110"/>
      <c r="DE13" s="111"/>
      <c r="DF13" s="109"/>
      <c r="DG13" s="110"/>
      <c r="DH13" s="110"/>
      <c r="DI13" s="111"/>
      <c r="DJ13" s="109"/>
      <c r="DK13" s="110"/>
      <c r="DL13" s="110"/>
      <c r="DM13" s="111"/>
      <c r="DN13" s="109"/>
      <c r="DO13" s="110"/>
      <c r="DP13" s="110"/>
      <c r="DQ13" s="111"/>
      <c r="DR13" s="109"/>
      <c r="DS13" s="110"/>
      <c r="DT13" s="110"/>
      <c r="DU13" s="111"/>
      <c r="DV13" s="109"/>
      <c r="DW13" s="110"/>
      <c r="DX13" s="110"/>
      <c r="DY13" s="111"/>
      <c r="DZ13" s="109"/>
      <c r="EA13" s="110"/>
      <c r="EB13" s="110"/>
      <c r="EC13" s="111"/>
      <c r="ED13" s="109"/>
      <c r="EE13" s="110"/>
      <c r="EF13" s="110"/>
      <c r="EG13" s="111"/>
      <c r="EH13" s="109"/>
      <c r="EI13" s="110"/>
      <c r="EJ13" s="110"/>
      <c r="EK13" s="111"/>
      <c r="EL13" s="109"/>
      <c r="EM13" s="110"/>
      <c r="EN13" s="110"/>
      <c r="EO13" s="111"/>
      <c r="EP13" s="109"/>
      <c r="EQ13" s="110"/>
      <c r="ER13" s="110"/>
      <c r="ES13" s="111"/>
      <c r="ET13" s="109"/>
    </row>
    <row r="14" spans="1:150" s="113" customFormat="1" ht="35.25" hidden="1" customHeight="1" x14ac:dyDescent="0.3">
      <c r="A14" s="97"/>
      <c r="B14" s="25" t="s">
        <v>107</v>
      </c>
      <c r="C14" s="25">
        <v>4082</v>
      </c>
      <c r="D14" s="101" t="s">
        <v>20</v>
      </c>
      <c r="E14" s="102" t="s">
        <v>21</v>
      </c>
      <c r="F14" s="22" t="s">
        <v>108</v>
      </c>
      <c r="G14" s="19">
        <v>50000</v>
      </c>
      <c r="H14" s="19"/>
      <c r="I14" s="94">
        <f t="shared" si="0"/>
        <v>50000</v>
      </c>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row>
    <row r="15" spans="1:150" s="113" customFormat="1" ht="40.5" hidden="1" customHeight="1" x14ac:dyDescent="0.3">
      <c r="A15" s="97"/>
      <c r="B15" s="114" t="s">
        <v>42</v>
      </c>
      <c r="C15" s="114">
        <v>5032</v>
      </c>
      <c r="D15" s="115" t="s">
        <v>43</v>
      </c>
      <c r="E15" s="116" t="s">
        <v>44</v>
      </c>
      <c r="F15" s="117" t="s">
        <v>109</v>
      </c>
      <c r="G15" s="98">
        <v>2700000</v>
      </c>
      <c r="H15" s="98">
        <v>517250</v>
      </c>
      <c r="I15" s="94">
        <f t="shared" si="0"/>
        <v>3217250</v>
      </c>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row>
    <row r="16" spans="1:150" s="113" customFormat="1" ht="46.5" hidden="1" customHeight="1" x14ac:dyDescent="0.3">
      <c r="A16" s="97"/>
      <c r="B16" s="114" t="s">
        <v>57</v>
      </c>
      <c r="C16" s="114">
        <v>6013</v>
      </c>
      <c r="D16" s="115" t="s">
        <v>24</v>
      </c>
      <c r="E16" s="102" t="s">
        <v>58</v>
      </c>
      <c r="F16" s="21" t="s">
        <v>110</v>
      </c>
      <c r="G16" s="98">
        <v>366000</v>
      </c>
      <c r="H16" s="98"/>
      <c r="I16" s="94">
        <f t="shared" si="0"/>
        <v>366000</v>
      </c>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row>
    <row r="17" spans="1:150" s="113" customFormat="1" ht="59.25" hidden="1" customHeight="1" x14ac:dyDescent="0.3">
      <c r="A17" s="97"/>
      <c r="B17" s="114" t="s">
        <v>111</v>
      </c>
      <c r="C17" s="114">
        <v>6020</v>
      </c>
      <c r="D17" s="115" t="s">
        <v>24</v>
      </c>
      <c r="E17" s="102" t="s">
        <v>112</v>
      </c>
      <c r="F17" s="118" t="s">
        <v>113</v>
      </c>
      <c r="G17" s="98">
        <v>1230000</v>
      </c>
      <c r="H17" s="98"/>
      <c r="I17" s="94">
        <f t="shared" si="0"/>
        <v>1230000</v>
      </c>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row>
    <row r="18" spans="1:150" s="113" customFormat="1" ht="63" hidden="1" customHeight="1" x14ac:dyDescent="0.3">
      <c r="A18" s="97"/>
      <c r="B18" s="25" t="s">
        <v>45</v>
      </c>
      <c r="C18" s="25">
        <v>6030</v>
      </c>
      <c r="D18" s="101" t="s">
        <v>24</v>
      </c>
      <c r="E18" s="102" t="s">
        <v>25</v>
      </c>
      <c r="F18" s="13" t="s">
        <v>114</v>
      </c>
      <c r="G18" s="98"/>
      <c r="H18" s="98">
        <v>2176447</v>
      </c>
      <c r="I18" s="94">
        <f t="shared" si="0"/>
        <v>2176447</v>
      </c>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row>
    <row r="19" spans="1:150" s="113" customFormat="1" ht="48.75" hidden="1" customHeight="1" x14ac:dyDescent="0.3">
      <c r="A19" s="119"/>
      <c r="B19" s="25" t="s">
        <v>45</v>
      </c>
      <c r="C19" s="25">
        <v>6030</v>
      </c>
      <c r="D19" s="101" t="s">
        <v>24</v>
      </c>
      <c r="E19" s="102" t="s">
        <v>25</v>
      </c>
      <c r="F19" s="13" t="s">
        <v>115</v>
      </c>
      <c r="G19" s="98">
        <v>6033530</v>
      </c>
      <c r="H19" s="98"/>
      <c r="I19" s="94">
        <f t="shared" si="0"/>
        <v>6033530</v>
      </c>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row>
    <row r="20" spans="1:150" s="113" customFormat="1" ht="45.75" hidden="1" customHeight="1" x14ac:dyDescent="0.3">
      <c r="A20" s="97"/>
      <c r="B20" s="25" t="s">
        <v>46</v>
      </c>
      <c r="C20" s="25">
        <v>7130</v>
      </c>
      <c r="D20" s="101" t="s">
        <v>47</v>
      </c>
      <c r="E20" s="102" t="s">
        <v>48</v>
      </c>
      <c r="F20" s="117" t="s">
        <v>116</v>
      </c>
      <c r="G20" s="98">
        <v>100000</v>
      </c>
      <c r="H20" s="98"/>
      <c r="I20" s="94">
        <f t="shared" si="0"/>
        <v>100000</v>
      </c>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row>
    <row r="21" spans="1:150" s="113" customFormat="1" ht="42" hidden="1" customHeight="1" x14ac:dyDescent="0.3">
      <c r="A21" s="97"/>
      <c r="B21" s="25" t="s">
        <v>46</v>
      </c>
      <c r="C21" s="25">
        <v>7130</v>
      </c>
      <c r="D21" s="101" t="s">
        <v>47</v>
      </c>
      <c r="E21" s="102" t="s">
        <v>48</v>
      </c>
      <c r="F21" s="21" t="s">
        <v>117</v>
      </c>
      <c r="G21" s="98"/>
      <c r="H21" s="98">
        <v>150000</v>
      </c>
      <c r="I21" s="94">
        <f t="shared" si="0"/>
        <v>150000</v>
      </c>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row>
    <row r="22" spans="1:150" s="113" customFormat="1" ht="59.25" hidden="1" customHeight="1" x14ac:dyDescent="0.3">
      <c r="A22" s="97"/>
      <c r="B22" s="25" t="s">
        <v>49</v>
      </c>
      <c r="C22" s="25">
        <v>7360</v>
      </c>
      <c r="D22" s="101" t="s">
        <v>31</v>
      </c>
      <c r="E22" s="102" t="s">
        <v>118</v>
      </c>
      <c r="F22" s="13" t="s">
        <v>114</v>
      </c>
      <c r="G22" s="98"/>
      <c r="H22" s="98">
        <v>2300000</v>
      </c>
      <c r="I22" s="94">
        <f t="shared" si="0"/>
        <v>2300000</v>
      </c>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row>
    <row r="23" spans="1:150" s="113" customFormat="1" ht="42" hidden="1" customHeight="1" x14ac:dyDescent="0.3">
      <c r="A23" s="97"/>
      <c r="B23" s="120" t="s">
        <v>50</v>
      </c>
      <c r="C23" s="121">
        <v>7440</v>
      </c>
      <c r="D23" s="122" t="s">
        <v>34</v>
      </c>
      <c r="E23" s="102" t="s">
        <v>51</v>
      </c>
      <c r="F23" s="13" t="s">
        <v>119</v>
      </c>
      <c r="G23" s="98">
        <v>1000000</v>
      </c>
      <c r="H23" s="98">
        <v>2500000</v>
      </c>
      <c r="I23" s="94">
        <f t="shared" si="0"/>
        <v>3500000</v>
      </c>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row>
    <row r="24" spans="1:150" s="113" customFormat="1" ht="58.5" hidden="1" customHeight="1" x14ac:dyDescent="0.3">
      <c r="A24" s="97"/>
      <c r="B24" s="120" t="s">
        <v>120</v>
      </c>
      <c r="C24" s="121">
        <v>8340</v>
      </c>
      <c r="D24" s="122" t="s">
        <v>121</v>
      </c>
      <c r="E24" s="102" t="s">
        <v>122</v>
      </c>
      <c r="F24" s="117" t="s">
        <v>123</v>
      </c>
      <c r="G24" s="98"/>
      <c r="H24" s="98">
        <v>216000</v>
      </c>
      <c r="I24" s="94">
        <f t="shared" si="0"/>
        <v>216000</v>
      </c>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row>
    <row r="25" spans="1:150" s="113" customFormat="1" ht="24" hidden="1" customHeight="1" x14ac:dyDescent="0.3">
      <c r="A25" s="97"/>
      <c r="B25" s="25" t="s">
        <v>124</v>
      </c>
      <c r="C25" s="25">
        <v>8000</v>
      </c>
      <c r="D25" s="101" t="s">
        <v>8</v>
      </c>
      <c r="E25" s="28" t="s">
        <v>125</v>
      </c>
      <c r="F25" s="103" t="s">
        <v>126</v>
      </c>
      <c r="G25" s="98">
        <v>0</v>
      </c>
      <c r="H25" s="98"/>
      <c r="I25" s="94">
        <f t="shared" si="0"/>
        <v>0</v>
      </c>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row>
    <row r="26" spans="1:150" s="113" customFormat="1" ht="44.25" hidden="1" customHeight="1" x14ac:dyDescent="0.3">
      <c r="A26" s="97"/>
      <c r="B26" s="25" t="s">
        <v>127</v>
      </c>
      <c r="C26" s="25">
        <v>8311</v>
      </c>
      <c r="D26" s="101" t="s">
        <v>128</v>
      </c>
      <c r="E26" s="102" t="s">
        <v>129</v>
      </c>
      <c r="F26" s="117" t="s">
        <v>130</v>
      </c>
      <c r="G26" s="98"/>
      <c r="H26" s="98">
        <v>2000</v>
      </c>
      <c r="I26" s="94">
        <f t="shared" si="0"/>
        <v>2000</v>
      </c>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row>
    <row r="27" spans="1:150" s="113" customFormat="1" ht="43.5" hidden="1" customHeight="1" x14ac:dyDescent="0.3">
      <c r="A27" s="97"/>
      <c r="B27" s="25" t="s">
        <v>131</v>
      </c>
      <c r="C27" s="25">
        <v>8410</v>
      </c>
      <c r="D27" s="101" t="s">
        <v>132</v>
      </c>
      <c r="E27" s="116" t="s">
        <v>133</v>
      </c>
      <c r="F27" s="103" t="s">
        <v>134</v>
      </c>
      <c r="G27" s="98">
        <v>156552</v>
      </c>
      <c r="H27" s="98"/>
      <c r="I27" s="94">
        <f t="shared" si="0"/>
        <v>156552</v>
      </c>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row>
    <row r="28" spans="1:150" s="113" customFormat="1" ht="44.25" hidden="1" customHeight="1" x14ac:dyDescent="0.3">
      <c r="A28" s="97"/>
      <c r="B28" s="25" t="s">
        <v>124</v>
      </c>
      <c r="C28" s="25">
        <v>8000</v>
      </c>
      <c r="D28" s="101" t="s">
        <v>8</v>
      </c>
      <c r="E28" s="28" t="s">
        <v>125</v>
      </c>
      <c r="F28" s="123" t="s">
        <v>135</v>
      </c>
      <c r="G28" s="98">
        <v>0</v>
      </c>
      <c r="H28" s="98"/>
      <c r="I28" s="94">
        <f t="shared" si="0"/>
        <v>0</v>
      </c>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row>
    <row r="29" spans="1:150" s="113" customFormat="1" ht="18.75" hidden="1" customHeight="1" x14ac:dyDescent="0.3">
      <c r="A29" s="97"/>
      <c r="B29" s="124"/>
      <c r="C29" s="124"/>
      <c r="D29" s="125"/>
      <c r="E29" s="126" t="s">
        <v>53</v>
      </c>
      <c r="F29" s="127"/>
      <c r="G29" s="128">
        <f>SUM(G8:G28)</f>
        <v>13687082</v>
      </c>
      <c r="H29" s="128">
        <f>SUM(H8:H28)</f>
        <v>7861697</v>
      </c>
      <c r="I29" s="94">
        <f>G29+H29</f>
        <v>21548779</v>
      </c>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row>
    <row r="30" spans="1:150" ht="12.75" hidden="1" customHeight="1" x14ac:dyDescent="0.3">
      <c r="F30" s="129" t="s">
        <v>136</v>
      </c>
    </row>
    <row r="31" spans="1:150" ht="23.25" hidden="1" customHeight="1" x14ac:dyDescent="0.2">
      <c r="B31" s="348"/>
      <c r="C31" s="348"/>
      <c r="D31" s="348"/>
      <c r="E31" s="348"/>
      <c r="F31" s="348"/>
      <c r="G31" s="348"/>
      <c r="H31" s="348"/>
      <c r="I31" s="348"/>
    </row>
    <row r="32" spans="1:150" ht="15.75" hidden="1" customHeight="1" x14ac:dyDescent="0.2">
      <c r="B32" s="333"/>
      <c r="C32" s="333"/>
      <c r="D32" s="333"/>
      <c r="E32" s="333"/>
      <c r="F32" s="333"/>
      <c r="G32" s="333"/>
      <c r="H32" s="333"/>
      <c r="I32" s="333"/>
    </row>
    <row r="33" spans="1:150" ht="29.25" hidden="1" customHeight="1" x14ac:dyDescent="0.2">
      <c r="B33" s="333"/>
      <c r="C33" s="333"/>
      <c r="D33" s="333"/>
      <c r="E33" s="333"/>
      <c r="F33" s="333"/>
      <c r="G33" s="333"/>
      <c r="H33" s="333"/>
      <c r="I33" s="333"/>
    </row>
    <row r="34" spans="1:150" hidden="1" x14ac:dyDescent="0.2"/>
    <row r="35" spans="1:150" s="113" customFormat="1" ht="18.75" hidden="1" x14ac:dyDescent="0.3">
      <c r="A35" s="97"/>
      <c r="B35" s="3" t="s">
        <v>54</v>
      </c>
      <c r="C35" s="97"/>
      <c r="D35" s="97"/>
      <c r="E35" s="97"/>
      <c r="G35" s="130" t="s">
        <v>137</v>
      </c>
      <c r="H35" s="97"/>
      <c r="I35" s="97"/>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row>
    <row r="36" spans="1:150" hidden="1" x14ac:dyDescent="0.2"/>
    <row r="37" spans="1:150" ht="59.25" hidden="1" customHeight="1" x14ac:dyDescent="0.2">
      <c r="G37" s="349" t="s">
        <v>138</v>
      </c>
      <c r="H37" s="349"/>
      <c r="I37" s="349"/>
      <c r="J37" s="349"/>
    </row>
    <row r="38" spans="1:150" ht="61.5" hidden="1" customHeight="1" x14ac:dyDescent="0.2">
      <c r="B38" s="331" t="s">
        <v>91</v>
      </c>
      <c r="C38" s="331"/>
      <c r="D38" s="331"/>
      <c r="E38" s="331"/>
      <c r="F38" s="331"/>
      <c r="G38" s="331"/>
      <c r="H38" s="331"/>
      <c r="I38" s="331"/>
    </row>
    <row r="39" spans="1:150" ht="18.75" hidden="1" x14ac:dyDescent="0.3">
      <c r="B39" s="86"/>
      <c r="C39" s="87"/>
      <c r="D39" s="87"/>
      <c r="E39" s="87"/>
      <c r="F39" s="88"/>
      <c r="G39" s="88"/>
      <c r="H39" s="89"/>
      <c r="I39" s="69" t="s">
        <v>38</v>
      </c>
    </row>
    <row r="40" spans="1:150" ht="79.5" hidden="1" x14ac:dyDescent="0.2">
      <c r="B40" s="91" t="s">
        <v>86</v>
      </c>
      <c r="C40" s="91" t="s">
        <v>87</v>
      </c>
      <c r="D40" s="30" t="s">
        <v>88</v>
      </c>
      <c r="E40" s="92" t="s">
        <v>39</v>
      </c>
      <c r="F40" s="31" t="s">
        <v>92</v>
      </c>
      <c r="G40" s="71" t="s">
        <v>2</v>
      </c>
      <c r="H40" s="31" t="s">
        <v>3</v>
      </c>
      <c r="I40" s="31" t="s">
        <v>93</v>
      </c>
    </row>
    <row r="41" spans="1:150" ht="18.75" hidden="1" x14ac:dyDescent="0.2">
      <c r="B41" s="25" t="s">
        <v>55</v>
      </c>
      <c r="C41" s="26"/>
      <c r="D41" s="27"/>
      <c r="E41" s="28" t="s">
        <v>56</v>
      </c>
      <c r="F41" s="94"/>
      <c r="G41" s="94">
        <f>G42</f>
        <v>16047582</v>
      </c>
      <c r="H41" s="94">
        <f>H42</f>
        <v>22050638</v>
      </c>
      <c r="I41" s="94">
        <f>G41+H41</f>
        <v>38098220</v>
      </c>
    </row>
    <row r="42" spans="1:150" ht="18.75" hidden="1" x14ac:dyDescent="0.2">
      <c r="B42" s="25" t="s">
        <v>94</v>
      </c>
      <c r="C42" s="26"/>
      <c r="D42" s="27"/>
      <c r="E42" s="28" t="s">
        <v>56</v>
      </c>
      <c r="F42" s="98"/>
      <c r="G42" s="94">
        <f>G73</f>
        <v>16047582</v>
      </c>
      <c r="H42" s="98">
        <f>SUM(H43:H67)</f>
        <v>22050638</v>
      </c>
      <c r="I42" s="94">
        <f t="shared" ref="I42:I72" si="1">G42+H42</f>
        <v>38098220</v>
      </c>
    </row>
    <row r="43" spans="1:150" ht="75.75" hidden="1" thickBot="1" x14ac:dyDescent="0.35">
      <c r="B43" s="25" t="s">
        <v>95</v>
      </c>
      <c r="C43" s="25">
        <v>1162</v>
      </c>
      <c r="D43" s="101" t="s">
        <v>67</v>
      </c>
      <c r="E43" s="102" t="s">
        <v>96</v>
      </c>
      <c r="F43" s="103" t="s">
        <v>97</v>
      </c>
      <c r="G43" s="98">
        <v>550000</v>
      </c>
      <c r="H43" s="98"/>
      <c r="I43" s="94">
        <f t="shared" si="1"/>
        <v>550000</v>
      </c>
    </row>
    <row r="44" spans="1:150" ht="112.5" hidden="1" x14ac:dyDescent="0.2">
      <c r="B44" s="25" t="s">
        <v>41</v>
      </c>
      <c r="C44" s="25">
        <v>1020</v>
      </c>
      <c r="D44" s="101" t="s">
        <v>10</v>
      </c>
      <c r="E44" s="28" t="s">
        <v>98</v>
      </c>
      <c r="F44" s="13" t="s">
        <v>139</v>
      </c>
      <c r="G44" s="98"/>
      <c r="H44" s="98">
        <v>127941</v>
      </c>
      <c r="I44" s="94">
        <f t="shared" si="1"/>
        <v>127941</v>
      </c>
    </row>
    <row r="45" spans="1:150" ht="112.5" hidden="1" x14ac:dyDescent="0.2">
      <c r="B45" s="25" t="s">
        <v>41</v>
      </c>
      <c r="C45" s="25">
        <v>1020</v>
      </c>
      <c r="D45" s="101" t="s">
        <v>10</v>
      </c>
      <c r="E45" s="28" t="s">
        <v>98</v>
      </c>
      <c r="F45" s="13" t="s">
        <v>140</v>
      </c>
      <c r="G45" s="98">
        <v>60000</v>
      </c>
      <c r="H45" s="98">
        <v>0</v>
      </c>
      <c r="I45" s="94">
        <f t="shared" si="1"/>
        <v>60000</v>
      </c>
    </row>
    <row r="46" spans="1:150" ht="75" hidden="1" x14ac:dyDescent="0.2">
      <c r="B46" s="25">
        <v>111010</v>
      </c>
      <c r="C46" s="25">
        <v>1010</v>
      </c>
      <c r="D46" s="101" t="s">
        <v>10</v>
      </c>
      <c r="E46" s="28" t="s">
        <v>9</v>
      </c>
      <c r="F46" s="13" t="s">
        <v>139</v>
      </c>
      <c r="G46" s="19"/>
      <c r="H46" s="19">
        <f>50000+600000</f>
        <v>650000</v>
      </c>
      <c r="I46" s="94">
        <f t="shared" si="1"/>
        <v>650000</v>
      </c>
    </row>
    <row r="47" spans="1:150" ht="75" hidden="1" customHeight="1" x14ac:dyDescent="0.2">
      <c r="B47" s="25" t="s">
        <v>102</v>
      </c>
      <c r="C47" s="25">
        <v>3160</v>
      </c>
      <c r="D47" s="101" t="s">
        <v>15</v>
      </c>
      <c r="E47" s="28" t="s">
        <v>16</v>
      </c>
      <c r="F47" s="104"/>
      <c r="G47" s="19"/>
      <c r="H47" s="19"/>
      <c r="I47" s="94">
        <f t="shared" si="1"/>
        <v>0</v>
      </c>
    </row>
    <row r="48" spans="1:150" ht="75" hidden="1" x14ac:dyDescent="0.2">
      <c r="B48" s="25" t="s">
        <v>141</v>
      </c>
      <c r="C48" s="25">
        <v>3210</v>
      </c>
      <c r="D48" s="105">
        <v>1050</v>
      </c>
      <c r="E48" s="28" t="s">
        <v>104</v>
      </c>
      <c r="F48" s="106" t="s">
        <v>142</v>
      </c>
      <c r="G48" s="19">
        <v>50000</v>
      </c>
      <c r="H48" s="19"/>
      <c r="I48" s="94">
        <f t="shared" si="1"/>
        <v>50000</v>
      </c>
    </row>
    <row r="49" spans="2:9" ht="75.75" hidden="1" thickBot="1" x14ac:dyDescent="0.35">
      <c r="B49" s="25" t="s">
        <v>105</v>
      </c>
      <c r="C49" s="25">
        <v>3242</v>
      </c>
      <c r="D49" s="101" t="s">
        <v>17</v>
      </c>
      <c r="E49" s="102" t="s">
        <v>18</v>
      </c>
      <c r="F49" s="107" t="s">
        <v>143</v>
      </c>
      <c r="G49" s="108">
        <v>1516000</v>
      </c>
      <c r="H49" s="28"/>
      <c r="I49" s="94">
        <f t="shared" si="1"/>
        <v>1516000</v>
      </c>
    </row>
    <row r="50" spans="2:9" ht="38.25" hidden="1" customHeight="1" x14ac:dyDescent="0.3">
      <c r="B50" s="25">
        <v>114060</v>
      </c>
      <c r="C50" s="25">
        <v>4060</v>
      </c>
      <c r="D50" s="115" t="s">
        <v>19</v>
      </c>
      <c r="E50" s="102" t="s">
        <v>144</v>
      </c>
      <c r="F50" s="13" t="s">
        <v>139</v>
      </c>
      <c r="G50" s="108"/>
      <c r="H50" s="28">
        <f>1175000-600000</f>
        <v>575000</v>
      </c>
      <c r="I50" s="94">
        <f>G50+H50</f>
        <v>575000</v>
      </c>
    </row>
    <row r="51" spans="2:9" ht="57" hidden="1" thickBot="1" x14ac:dyDescent="0.35">
      <c r="B51" s="25" t="s">
        <v>107</v>
      </c>
      <c r="C51" s="25">
        <v>4082</v>
      </c>
      <c r="D51" s="101" t="s">
        <v>145</v>
      </c>
      <c r="E51" s="102" t="s">
        <v>21</v>
      </c>
      <c r="F51" s="22" t="s">
        <v>108</v>
      </c>
      <c r="G51" s="19">
        <v>50000</v>
      </c>
      <c r="H51" s="19"/>
      <c r="I51" s="94">
        <f t="shared" si="1"/>
        <v>50000</v>
      </c>
    </row>
    <row r="52" spans="2:9" ht="75.75" hidden="1" thickBot="1" x14ac:dyDescent="0.35">
      <c r="B52" s="114" t="s">
        <v>42</v>
      </c>
      <c r="C52" s="114">
        <v>5032</v>
      </c>
      <c r="D52" s="115" t="s">
        <v>43</v>
      </c>
      <c r="E52" s="116" t="s">
        <v>44</v>
      </c>
      <c r="F52" s="117" t="s">
        <v>109</v>
      </c>
      <c r="G52" s="98">
        <v>2700000</v>
      </c>
      <c r="H52" s="98">
        <v>517250</v>
      </c>
      <c r="I52" s="94">
        <f t="shared" si="1"/>
        <v>3217250</v>
      </c>
    </row>
    <row r="53" spans="2:9" ht="75.75" hidden="1" thickBot="1" x14ac:dyDescent="0.35">
      <c r="B53" s="114" t="s">
        <v>57</v>
      </c>
      <c r="C53" s="114">
        <v>6013</v>
      </c>
      <c r="D53" s="115" t="s">
        <v>24</v>
      </c>
      <c r="E53" s="102" t="s">
        <v>58</v>
      </c>
      <c r="F53" s="21" t="s">
        <v>110</v>
      </c>
      <c r="G53" s="98">
        <v>366000</v>
      </c>
      <c r="H53" s="98"/>
      <c r="I53" s="94">
        <f t="shared" si="1"/>
        <v>366000</v>
      </c>
    </row>
    <row r="54" spans="2:9" ht="75.75" hidden="1" thickBot="1" x14ac:dyDescent="0.35">
      <c r="B54" s="114" t="s">
        <v>57</v>
      </c>
      <c r="C54" s="114">
        <v>6013</v>
      </c>
      <c r="D54" s="115" t="s">
        <v>24</v>
      </c>
      <c r="E54" s="102" t="s">
        <v>58</v>
      </c>
      <c r="F54" s="13" t="s">
        <v>139</v>
      </c>
      <c r="G54" s="98"/>
      <c r="H54" s="98">
        <v>2486000</v>
      </c>
      <c r="I54" s="94">
        <f t="shared" si="1"/>
        <v>2486000</v>
      </c>
    </row>
    <row r="55" spans="2:9" ht="94.5" hidden="1" thickBot="1" x14ac:dyDescent="0.35">
      <c r="B55" s="114" t="s">
        <v>111</v>
      </c>
      <c r="C55" s="114">
        <v>6020</v>
      </c>
      <c r="D55" s="115" t="s">
        <v>24</v>
      </c>
      <c r="E55" s="102" t="s">
        <v>112</v>
      </c>
      <c r="F55" s="118" t="s">
        <v>113</v>
      </c>
      <c r="G55" s="98">
        <v>1230000</v>
      </c>
      <c r="H55" s="98"/>
      <c r="I55" s="94">
        <f t="shared" si="1"/>
        <v>1230000</v>
      </c>
    </row>
    <row r="56" spans="2:9" ht="75.75" hidden="1" thickBot="1" x14ac:dyDescent="0.35">
      <c r="B56" s="25" t="s">
        <v>45</v>
      </c>
      <c r="C56" s="25">
        <v>6030</v>
      </c>
      <c r="D56" s="101" t="s">
        <v>24</v>
      </c>
      <c r="E56" s="102" t="s">
        <v>25</v>
      </c>
      <c r="F56" s="13" t="s">
        <v>139</v>
      </c>
      <c r="G56" s="98"/>
      <c r="H56" s="98">
        <f>2176447+3625000</f>
        <v>5801447</v>
      </c>
      <c r="I56" s="94">
        <f t="shared" si="1"/>
        <v>5801447</v>
      </c>
    </row>
    <row r="57" spans="2:9" ht="75.75" hidden="1" thickBot="1" x14ac:dyDescent="0.35">
      <c r="B57" s="25" t="s">
        <v>45</v>
      </c>
      <c r="C57" s="25">
        <v>6030</v>
      </c>
      <c r="D57" s="101" t="s">
        <v>24</v>
      </c>
      <c r="E57" s="102" t="s">
        <v>25</v>
      </c>
      <c r="F57" s="13" t="s">
        <v>115</v>
      </c>
      <c r="G57" s="98">
        <f>6033530+1200000</f>
        <v>7233530</v>
      </c>
      <c r="H57" s="98"/>
      <c r="I57" s="94">
        <f t="shared" si="1"/>
        <v>7233530</v>
      </c>
    </row>
    <row r="58" spans="2:9" ht="75.75" hidden="1" thickBot="1" x14ac:dyDescent="0.35">
      <c r="B58" s="25" t="s">
        <v>46</v>
      </c>
      <c r="C58" s="25">
        <v>7130</v>
      </c>
      <c r="D58" s="101" t="s">
        <v>47</v>
      </c>
      <c r="E58" s="102" t="s">
        <v>48</v>
      </c>
      <c r="F58" s="117" t="s">
        <v>116</v>
      </c>
      <c r="G58" s="98">
        <f>100000+50000</f>
        <v>150000</v>
      </c>
      <c r="H58" s="98"/>
      <c r="I58" s="94">
        <f t="shared" si="1"/>
        <v>150000</v>
      </c>
    </row>
    <row r="59" spans="2:9" ht="57" hidden="1" thickBot="1" x14ac:dyDescent="0.35">
      <c r="B59" s="25" t="s">
        <v>46</v>
      </c>
      <c r="C59" s="25">
        <v>7130</v>
      </c>
      <c r="D59" s="101" t="s">
        <v>47</v>
      </c>
      <c r="E59" s="102" t="s">
        <v>48</v>
      </c>
      <c r="F59" s="21" t="s">
        <v>117</v>
      </c>
      <c r="G59" s="98"/>
      <c r="H59" s="98">
        <v>150000</v>
      </c>
      <c r="I59" s="94">
        <f t="shared" si="1"/>
        <v>150000</v>
      </c>
    </row>
    <row r="60" spans="2:9" ht="75.75" hidden="1" thickBot="1" x14ac:dyDescent="0.35">
      <c r="B60" s="25" t="s">
        <v>59</v>
      </c>
      <c r="C60" s="25">
        <v>7363</v>
      </c>
      <c r="D60" s="101" t="s">
        <v>31</v>
      </c>
      <c r="E60" s="102" t="s">
        <v>118</v>
      </c>
      <c r="F60" s="13" t="s">
        <v>139</v>
      </c>
      <c r="G60" s="98"/>
      <c r="H60" s="98">
        <f>2300000+3000000</f>
        <v>5300000</v>
      </c>
      <c r="I60" s="94">
        <f t="shared" si="1"/>
        <v>5300000</v>
      </c>
    </row>
    <row r="61" spans="2:9" ht="75.75" hidden="1" thickBot="1" x14ac:dyDescent="0.35">
      <c r="B61" s="120" t="s">
        <v>60</v>
      </c>
      <c r="C61" s="121">
        <v>7442</v>
      </c>
      <c r="D61" s="122" t="s">
        <v>34</v>
      </c>
      <c r="E61" s="102" t="s">
        <v>51</v>
      </c>
      <c r="F61" s="13" t="s">
        <v>139</v>
      </c>
      <c r="G61" s="98">
        <f>1000000+550000-40000-95000-50000</f>
        <v>1365000</v>
      </c>
      <c r="H61" s="98">
        <f>2500000+25000</f>
        <v>2525000</v>
      </c>
      <c r="I61" s="94">
        <f t="shared" si="1"/>
        <v>3890000</v>
      </c>
    </row>
    <row r="62" spans="2:9" ht="75.75" hidden="1" thickBot="1" x14ac:dyDescent="0.35">
      <c r="B62" s="120" t="s">
        <v>52</v>
      </c>
      <c r="C62" s="121">
        <v>7670</v>
      </c>
      <c r="D62" s="131" t="s">
        <v>146</v>
      </c>
      <c r="E62" s="102" t="s">
        <v>147</v>
      </c>
      <c r="F62" s="118" t="s">
        <v>148</v>
      </c>
      <c r="G62" s="98"/>
      <c r="H62" s="98">
        <v>1600000</v>
      </c>
      <c r="I62" s="94">
        <f t="shared" si="1"/>
        <v>1600000</v>
      </c>
    </row>
    <row r="63" spans="2:9" ht="114" hidden="1" customHeight="1" x14ac:dyDescent="0.3">
      <c r="B63" s="120">
        <v>117691</v>
      </c>
      <c r="C63" s="121">
        <v>7691</v>
      </c>
      <c r="D63" s="131" t="s">
        <v>146</v>
      </c>
      <c r="E63" s="29" t="s">
        <v>149</v>
      </c>
      <c r="F63" s="13" t="s">
        <v>139</v>
      </c>
      <c r="G63" s="98"/>
      <c r="H63" s="98">
        <v>1400000</v>
      </c>
      <c r="I63" s="94">
        <f t="shared" si="1"/>
        <v>1400000</v>
      </c>
    </row>
    <row r="64" spans="2:9" ht="57" hidden="1" thickBot="1" x14ac:dyDescent="0.35">
      <c r="B64" s="120" t="s">
        <v>120</v>
      </c>
      <c r="C64" s="121">
        <v>8340</v>
      </c>
      <c r="D64" s="122" t="s">
        <v>121</v>
      </c>
      <c r="E64" s="102" t="s">
        <v>122</v>
      </c>
      <c r="F64" s="117" t="s">
        <v>123</v>
      </c>
      <c r="G64" s="98"/>
      <c r="H64" s="98">
        <f>216000+700000</f>
        <v>916000</v>
      </c>
      <c r="I64" s="94">
        <f t="shared" si="1"/>
        <v>916000</v>
      </c>
    </row>
    <row r="65" spans="2:9" ht="19.5" hidden="1" customHeight="1" x14ac:dyDescent="0.3">
      <c r="B65" s="25"/>
      <c r="C65" s="25"/>
      <c r="D65" s="101"/>
      <c r="E65" s="28"/>
      <c r="F65" s="103"/>
      <c r="G65" s="98">
        <v>0</v>
      </c>
      <c r="H65" s="98"/>
      <c r="I65" s="94">
        <f t="shared" si="1"/>
        <v>0</v>
      </c>
    </row>
    <row r="66" spans="2:9" ht="57" hidden="1" thickBot="1" x14ac:dyDescent="0.35">
      <c r="B66" s="25" t="s">
        <v>127</v>
      </c>
      <c r="C66" s="25">
        <v>8311</v>
      </c>
      <c r="D66" s="101" t="s">
        <v>128</v>
      </c>
      <c r="E66" s="102" t="s">
        <v>129</v>
      </c>
      <c r="F66" s="117" t="s">
        <v>130</v>
      </c>
      <c r="G66" s="98"/>
      <c r="H66" s="98">
        <v>2000</v>
      </c>
      <c r="I66" s="94">
        <f t="shared" si="1"/>
        <v>2000</v>
      </c>
    </row>
    <row r="67" spans="2:9" ht="75.75" hidden="1" thickBot="1" x14ac:dyDescent="0.35">
      <c r="B67" s="25" t="s">
        <v>131</v>
      </c>
      <c r="C67" s="25">
        <v>8410</v>
      </c>
      <c r="D67" s="101" t="s">
        <v>132</v>
      </c>
      <c r="E67" s="116" t="s">
        <v>133</v>
      </c>
      <c r="F67" s="103" t="s">
        <v>134</v>
      </c>
      <c r="G67" s="98">
        <v>156552</v>
      </c>
      <c r="H67" s="98"/>
      <c r="I67" s="94">
        <f t="shared" si="1"/>
        <v>156552</v>
      </c>
    </row>
    <row r="68" spans="2:9" ht="75.75" hidden="1" thickBot="1" x14ac:dyDescent="0.35">
      <c r="B68" s="25" t="s">
        <v>61</v>
      </c>
      <c r="C68" s="25">
        <v>9770</v>
      </c>
      <c r="D68" s="101" t="s">
        <v>8</v>
      </c>
      <c r="E68" s="29" t="s">
        <v>150</v>
      </c>
      <c r="F68" s="123" t="s">
        <v>151</v>
      </c>
      <c r="G68" s="98">
        <v>230500</v>
      </c>
      <c r="H68" s="98"/>
      <c r="I68" s="94">
        <f t="shared" si="1"/>
        <v>230500</v>
      </c>
    </row>
    <row r="69" spans="2:9" ht="75.75" hidden="1" thickBot="1" x14ac:dyDescent="0.35">
      <c r="B69" s="25">
        <v>119800</v>
      </c>
      <c r="C69" s="25">
        <v>9800</v>
      </c>
      <c r="D69" s="101" t="s">
        <v>8</v>
      </c>
      <c r="E69" s="29" t="s">
        <v>152</v>
      </c>
      <c r="F69" s="123" t="s">
        <v>153</v>
      </c>
      <c r="G69" s="98">
        <v>100000</v>
      </c>
      <c r="H69" s="98"/>
      <c r="I69" s="94">
        <f t="shared" si="1"/>
        <v>100000</v>
      </c>
    </row>
    <row r="70" spans="2:9" ht="132" hidden="1" thickBot="1" x14ac:dyDescent="0.35">
      <c r="B70" s="25">
        <v>119800</v>
      </c>
      <c r="C70" s="25">
        <v>9800</v>
      </c>
      <c r="D70" s="101" t="s">
        <v>8</v>
      </c>
      <c r="E70" s="29" t="s">
        <v>152</v>
      </c>
      <c r="F70" s="123" t="s">
        <v>154</v>
      </c>
      <c r="G70" s="98">
        <v>200000</v>
      </c>
      <c r="H70" s="98"/>
      <c r="I70" s="94">
        <f t="shared" si="1"/>
        <v>200000</v>
      </c>
    </row>
    <row r="71" spans="2:9" ht="75.75" hidden="1" thickBot="1" x14ac:dyDescent="0.35">
      <c r="B71" s="25">
        <v>119800</v>
      </c>
      <c r="C71" s="25">
        <v>9800</v>
      </c>
      <c r="D71" s="101" t="s">
        <v>8</v>
      </c>
      <c r="E71" s="29" t="s">
        <v>152</v>
      </c>
      <c r="F71" s="123" t="s">
        <v>155</v>
      </c>
      <c r="G71" s="98">
        <v>50000</v>
      </c>
      <c r="H71" s="98"/>
      <c r="I71" s="94">
        <f t="shared" si="1"/>
        <v>50000</v>
      </c>
    </row>
    <row r="72" spans="2:9" ht="150.75" hidden="1" thickBot="1" x14ac:dyDescent="0.35">
      <c r="B72" s="25">
        <v>119800</v>
      </c>
      <c r="C72" s="25">
        <v>9800</v>
      </c>
      <c r="D72" s="101" t="s">
        <v>8</v>
      </c>
      <c r="E72" s="29" t="s">
        <v>152</v>
      </c>
      <c r="F72" s="123" t="s">
        <v>156</v>
      </c>
      <c r="G72" s="98">
        <v>40000</v>
      </c>
      <c r="H72" s="98"/>
      <c r="I72" s="94">
        <f t="shared" si="1"/>
        <v>40000</v>
      </c>
    </row>
    <row r="73" spans="2:9" ht="18.75" hidden="1" x14ac:dyDescent="0.3">
      <c r="B73" s="124"/>
      <c r="C73" s="124"/>
      <c r="D73" s="125"/>
      <c r="E73" s="126" t="s">
        <v>53</v>
      </c>
      <c r="F73" s="127"/>
      <c r="G73" s="128">
        <f>SUM(G43:G72)</f>
        <v>16047582</v>
      </c>
      <c r="H73" s="128">
        <f>SUM(H43:H68)</f>
        <v>22050638</v>
      </c>
      <c r="I73" s="94">
        <f>G73+H73</f>
        <v>38098220</v>
      </c>
    </row>
    <row r="74" spans="2:9" ht="15.75" hidden="1" customHeight="1" x14ac:dyDescent="0.3">
      <c r="F74" s="129"/>
    </row>
    <row r="75" spans="2:9" hidden="1" x14ac:dyDescent="0.2">
      <c r="B75" s="348"/>
      <c r="C75" s="348"/>
      <c r="D75" s="348"/>
      <c r="E75" s="348"/>
      <c r="F75" s="348"/>
      <c r="G75" s="348"/>
      <c r="H75" s="348"/>
      <c r="I75" s="348"/>
    </row>
    <row r="76" spans="2:9" hidden="1" x14ac:dyDescent="0.2">
      <c r="B76" s="333"/>
      <c r="C76" s="333"/>
      <c r="D76" s="333"/>
      <c r="E76" s="333"/>
      <c r="F76" s="333"/>
      <c r="G76" s="333"/>
      <c r="H76" s="333"/>
      <c r="I76" s="333"/>
    </row>
    <row r="77" spans="2:9" hidden="1" x14ac:dyDescent="0.2">
      <c r="B77" s="333"/>
      <c r="C77" s="333"/>
      <c r="D77" s="333"/>
      <c r="E77" s="333"/>
      <c r="F77" s="333"/>
      <c r="G77" s="333"/>
      <c r="H77" s="333"/>
      <c r="I77" s="333"/>
    </row>
    <row r="78" spans="2:9" hidden="1" x14ac:dyDescent="0.2"/>
    <row r="79" spans="2:9" ht="18.75" hidden="1" x14ac:dyDescent="0.3">
      <c r="B79" s="3" t="s">
        <v>54</v>
      </c>
      <c r="C79" s="97"/>
      <c r="D79" s="97"/>
      <c r="E79" s="97"/>
      <c r="F79" s="113"/>
      <c r="G79" s="130" t="s">
        <v>137</v>
      </c>
      <c r="H79" s="97"/>
      <c r="I79" s="97"/>
    </row>
    <row r="80" spans="2:9" hidden="1" x14ac:dyDescent="0.2"/>
    <row r="81" spans="2:10" ht="72" hidden="1" customHeight="1" x14ac:dyDescent="0.2">
      <c r="G81" s="349" t="s">
        <v>157</v>
      </c>
      <c r="H81" s="349"/>
      <c r="I81" s="349"/>
      <c r="J81" s="349"/>
    </row>
    <row r="82" spans="2:10" ht="54" hidden="1" customHeight="1" x14ac:dyDescent="0.2">
      <c r="B82" s="331" t="s">
        <v>91</v>
      </c>
      <c r="C82" s="331"/>
      <c r="D82" s="331"/>
      <c r="E82" s="331"/>
      <c r="F82" s="331"/>
      <c r="G82" s="331"/>
      <c r="H82" s="331"/>
      <c r="I82" s="331"/>
    </row>
    <row r="83" spans="2:10" ht="18.75" hidden="1" x14ac:dyDescent="0.3">
      <c r="B83" s="86"/>
      <c r="C83" s="87"/>
      <c r="D83" s="87"/>
      <c r="E83" s="87"/>
      <c r="F83" s="88"/>
      <c r="G83" s="88"/>
      <c r="H83" s="89"/>
      <c r="I83" s="69" t="s">
        <v>38</v>
      </c>
    </row>
    <row r="84" spans="2:10" ht="79.5" hidden="1" x14ac:dyDescent="0.2">
      <c r="B84" s="91" t="s">
        <v>86</v>
      </c>
      <c r="C84" s="91" t="s">
        <v>87</v>
      </c>
      <c r="D84" s="30" t="s">
        <v>88</v>
      </c>
      <c r="E84" s="92" t="s">
        <v>39</v>
      </c>
      <c r="F84" s="31" t="s">
        <v>92</v>
      </c>
      <c r="G84" s="71" t="s">
        <v>2</v>
      </c>
      <c r="H84" s="31" t="s">
        <v>3</v>
      </c>
      <c r="I84" s="31" t="s">
        <v>93</v>
      </c>
    </row>
    <row r="85" spans="2:10" ht="18.75" hidden="1" x14ac:dyDescent="0.3">
      <c r="B85" s="25" t="s">
        <v>55</v>
      </c>
      <c r="C85" s="26"/>
      <c r="D85" s="27"/>
      <c r="E85" s="28" t="s">
        <v>56</v>
      </c>
      <c r="F85" s="94"/>
      <c r="G85" s="132">
        <f>G86</f>
        <v>15984024</v>
      </c>
      <c r="H85" s="94">
        <f>H86</f>
        <v>21942697</v>
      </c>
      <c r="I85" s="94">
        <f t="shared" ref="I85:I120" si="2">G85+H85</f>
        <v>37926721</v>
      </c>
    </row>
    <row r="86" spans="2:10" ht="18.75" hidden="1" x14ac:dyDescent="0.2">
      <c r="B86" s="25" t="s">
        <v>94</v>
      </c>
      <c r="C86" s="26"/>
      <c r="D86" s="27"/>
      <c r="E86" s="28" t="s">
        <v>56</v>
      </c>
      <c r="F86" s="98"/>
      <c r="G86" s="98">
        <f>SUM(G87:G114)</f>
        <v>15984024</v>
      </c>
      <c r="H86" s="98">
        <f>SUM(H87:H114)</f>
        <v>21942697</v>
      </c>
      <c r="I86" s="94">
        <f t="shared" si="2"/>
        <v>37926721</v>
      </c>
    </row>
    <row r="87" spans="2:10" ht="75.75" hidden="1" thickBot="1" x14ac:dyDescent="0.35">
      <c r="B87" s="25" t="s">
        <v>95</v>
      </c>
      <c r="C87" s="25">
        <v>1162</v>
      </c>
      <c r="D87" s="101" t="s">
        <v>67</v>
      </c>
      <c r="E87" s="102" t="s">
        <v>96</v>
      </c>
      <c r="F87" s="103" t="s">
        <v>97</v>
      </c>
      <c r="G87" s="98">
        <v>179742</v>
      </c>
      <c r="H87" s="98"/>
      <c r="I87" s="94">
        <f t="shared" si="2"/>
        <v>179742</v>
      </c>
    </row>
    <row r="88" spans="2:10" ht="75" hidden="1" x14ac:dyDescent="0.2">
      <c r="B88" s="25" t="s">
        <v>141</v>
      </c>
      <c r="C88" s="25">
        <v>3210</v>
      </c>
      <c r="D88" s="105">
        <v>1050</v>
      </c>
      <c r="E88" s="28" t="s">
        <v>104</v>
      </c>
      <c r="F88" s="106" t="s">
        <v>142</v>
      </c>
      <c r="G88" s="133">
        <v>50000</v>
      </c>
      <c r="H88" s="19"/>
      <c r="I88" s="94">
        <f t="shared" si="2"/>
        <v>50000</v>
      </c>
    </row>
    <row r="89" spans="2:10" ht="75.75" hidden="1" thickBot="1" x14ac:dyDescent="0.35">
      <c r="B89" s="25" t="s">
        <v>105</v>
      </c>
      <c r="C89" s="25">
        <v>3242</v>
      </c>
      <c r="D89" s="101" t="s">
        <v>17</v>
      </c>
      <c r="E89" s="102" t="s">
        <v>18</v>
      </c>
      <c r="F89" s="107" t="s">
        <v>143</v>
      </c>
      <c r="G89" s="101">
        <v>1516000</v>
      </c>
      <c r="H89" s="28"/>
      <c r="I89" s="94">
        <f t="shared" si="2"/>
        <v>1516000</v>
      </c>
    </row>
    <row r="90" spans="2:10" ht="75.75" hidden="1" thickBot="1" x14ac:dyDescent="0.35">
      <c r="B90" s="25">
        <v>114060</v>
      </c>
      <c r="C90" s="25">
        <v>4060</v>
      </c>
      <c r="D90" s="115" t="s">
        <v>19</v>
      </c>
      <c r="E90" s="102" t="s">
        <v>144</v>
      </c>
      <c r="F90" s="13" t="s">
        <v>139</v>
      </c>
      <c r="G90" s="101"/>
      <c r="H90" s="28">
        <v>775000</v>
      </c>
      <c r="I90" s="94">
        <f t="shared" si="2"/>
        <v>775000</v>
      </c>
    </row>
    <row r="91" spans="2:10" ht="57" hidden="1" thickBot="1" x14ac:dyDescent="0.35">
      <c r="B91" s="25" t="s">
        <v>107</v>
      </c>
      <c r="C91" s="25">
        <v>4082</v>
      </c>
      <c r="D91" s="101" t="s">
        <v>145</v>
      </c>
      <c r="E91" s="102" t="s">
        <v>21</v>
      </c>
      <c r="F91" s="22" t="s">
        <v>108</v>
      </c>
      <c r="G91" s="133">
        <v>50000</v>
      </c>
      <c r="H91" s="19"/>
      <c r="I91" s="94">
        <f t="shared" si="2"/>
        <v>50000</v>
      </c>
    </row>
    <row r="92" spans="2:10" ht="75.75" hidden="1" thickBot="1" x14ac:dyDescent="0.35">
      <c r="B92" s="114" t="s">
        <v>42</v>
      </c>
      <c r="C92" s="114">
        <v>5032</v>
      </c>
      <c r="D92" s="115" t="s">
        <v>43</v>
      </c>
      <c r="E92" s="116" t="s">
        <v>44</v>
      </c>
      <c r="F92" s="117" t="s">
        <v>109</v>
      </c>
      <c r="G92" s="133">
        <v>2700000</v>
      </c>
      <c r="H92" s="98">
        <v>517250</v>
      </c>
      <c r="I92" s="94">
        <f t="shared" si="2"/>
        <v>3217250</v>
      </c>
    </row>
    <row r="93" spans="2:10" ht="75.75" hidden="1" thickBot="1" x14ac:dyDescent="0.35">
      <c r="B93" s="114" t="s">
        <v>57</v>
      </c>
      <c r="C93" s="114">
        <v>6013</v>
      </c>
      <c r="D93" s="115" t="s">
        <v>24</v>
      </c>
      <c r="E93" s="102" t="s">
        <v>58</v>
      </c>
      <c r="F93" s="21" t="s">
        <v>110</v>
      </c>
      <c r="G93" s="133">
        <v>100000</v>
      </c>
      <c r="H93" s="98"/>
      <c r="I93" s="94">
        <f t="shared" si="2"/>
        <v>100000</v>
      </c>
    </row>
    <row r="94" spans="2:10" ht="75.75" hidden="1" thickBot="1" x14ac:dyDescent="0.35">
      <c r="B94" s="114" t="s">
        <v>57</v>
      </c>
      <c r="C94" s="114">
        <v>6013</v>
      </c>
      <c r="D94" s="115" t="s">
        <v>24</v>
      </c>
      <c r="E94" s="102" t="s">
        <v>58</v>
      </c>
      <c r="F94" s="13" t="s">
        <v>139</v>
      </c>
      <c r="G94" s="133"/>
      <c r="H94" s="98">
        <v>2486000</v>
      </c>
      <c r="I94" s="94">
        <f t="shared" si="2"/>
        <v>2486000</v>
      </c>
    </row>
    <row r="95" spans="2:10" ht="94.5" hidden="1" thickBot="1" x14ac:dyDescent="0.35">
      <c r="B95" s="114" t="s">
        <v>111</v>
      </c>
      <c r="C95" s="114">
        <v>6020</v>
      </c>
      <c r="D95" s="115" t="s">
        <v>24</v>
      </c>
      <c r="E95" s="102" t="s">
        <v>112</v>
      </c>
      <c r="F95" s="118" t="s">
        <v>113</v>
      </c>
      <c r="G95" s="133">
        <v>1496000</v>
      </c>
      <c r="H95" s="98"/>
      <c r="I95" s="94">
        <f t="shared" si="2"/>
        <v>1496000</v>
      </c>
    </row>
    <row r="96" spans="2:10" ht="75.75" hidden="1" thickBot="1" x14ac:dyDescent="0.35">
      <c r="B96" s="25" t="s">
        <v>45</v>
      </c>
      <c r="C96" s="25">
        <v>6030</v>
      </c>
      <c r="D96" s="101" t="s">
        <v>24</v>
      </c>
      <c r="E96" s="102" t="s">
        <v>25</v>
      </c>
      <c r="F96" s="13" t="s">
        <v>139</v>
      </c>
      <c r="G96" s="133"/>
      <c r="H96" s="98">
        <v>6001447</v>
      </c>
      <c r="I96" s="94">
        <f t="shared" si="2"/>
        <v>6001447</v>
      </c>
    </row>
    <row r="97" spans="2:9" ht="75.75" hidden="1" thickBot="1" x14ac:dyDescent="0.35">
      <c r="B97" s="25" t="s">
        <v>45</v>
      </c>
      <c r="C97" s="25">
        <v>6030</v>
      </c>
      <c r="D97" s="101" t="s">
        <v>24</v>
      </c>
      <c r="E97" s="102" t="s">
        <v>25</v>
      </c>
      <c r="F97" s="13" t="s">
        <v>115</v>
      </c>
      <c r="G97" s="133">
        <f>6033530+1200000</f>
        <v>7233530</v>
      </c>
      <c r="H97" s="98"/>
      <c r="I97" s="94">
        <f t="shared" si="2"/>
        <v>7233530</v>
      </c>
    </row>
    <row r="98" spans="2:9" ht="75.75" hidden="1" thickBot="1" x14ac:dyDescent="0.35">
      <c r="B98" s="25" t="s">
        <v>46</v>
      </c>
      <c r="C98" s="25">
        <v>7130</v>
      </c>
      <c r="D98" s="101" t="s">
        <v>47</v>
      </c>
      <c r="E98" s="102" t="s">
        <v>48</v>
      </c>
      <c r="F98" s="117" t="s">
        <v>116</v>
      </c>
      <c r="G98" s="133">
        <v>300000</v>
      </c>
      <c r="H98" s="98"/>
      <c r="I98" s="94">
        <f t="shared" si="2"/>
        <v>300000</v>
      </c>
    </row>
    <row r="99" spans="2:9" ht="57" hidden="1" thickBot="1" x14ac:dyDescent="0.35">
      <c r="B99" s="25" t="s">
        <v>46</v>
      </c>
      <c r="C99" s="25">
        <v>7130</v>
      </c>
      <c r="D99" s="101" t="s">
        <v>47</v>
      </c>
      <c r="E99" s="102" t="s">
        <v>48</v>
      </c>
      <c r="F99" s="21" t="s">
        <v>117</v>
      </c>
      <c r="G99" s="133"/>
      <c r="H99" s="98">
        <v>150000</v>
      </c>
      <c r="I99" s="94">
        <f t="shared" si="2"/>
        <v>150000</v>
      </c>
    </row>
    <row r="100" spans="2:9" ht="75.75" hidden="1" thickBot="1" x14ac:dyDescent="0.35">
      <c r="B100" s="25" t="s">
        <v>59</v>
      </c>
      <c r="C100" s="25">
        <v>7363</v>
      </c>
      <c r="D100" s="101" t="s">
        <v>31</v>
      </c>
      <c r="E100" s="102" t="s">
        <v>118</v>
      </c>
      <c r="F100" s="13" t="s">
        <v>139</v>
      </c>
      <c r="G100" s="133"/>
      <c r="H100" s="98">
        <f>2300000+3000000</f>
        <v>5300000</v>
      </c>
      <c r="I100" s="94">
        <f t="shared" si="2"/>
        <v>5300000</v>
      </c>
    </row>
    <row r="101" spans="2:9" ht="75.75" hidden="1" thickBot="1" x14ac:dyDescent="0.35">
      <c r="B101" s="120" t="s">
        <v>60</v>
      </c>
      <c r="C101" s="121">
        <v>7442</v>
      </c>
      <c r="D101" s="122" t="s">
        <v>34</v>
      </c>
      <c r="E101" s="102" t="s">
        <v>51</v>
      </c>
      <c r="F101" s="13" t="s">
        <v>139</v>
      </c>
      <c r="G101" s="133">
        <f>1000000+550000-40000-95000-50000</f>
        <v>1365000</v>
      </c>
      <c r="H101" s="98">
        <f>2500000+25000</f>
        <v>2525000</v>
      </c>
      <c r="I101" s="94">
        <f t="shared" si="2"/>
        <v>3890000</v>
      </c>
    </row>
    <row r="102" spans="2:9" ht="75.75" hidden="1" thickBot="1" x14ac:dyDescent="0.35">
      <c r="B102" s="120" t="s">
        <v>52</v>
      </c>
      <c r="C102" s="121">
        <v>7670</v>
      </c>
      <c r="D102" s="131" t="s">
        <v>146</v>
      </c>
      <c r="E102" s="102" t="s">
        <v>147</v>
      </c>
      <c r="F102" s="118" t="s">
        <v>148</v>
      </c>
      <c r="G102" s="133"/>
      <c r="H102" s="98">
        <v>1600000</v>
      </c>
      <c r="I102" s="94">
        <f t="shared" si="2"/>
        <v>1600000</v>
      </c>
    </row>
    <row r="103" spans="2:9" ht="188.25" hidden="1" thickBot="1" x14ac:dyDescent="0.35">
      <c r="B103" s="120">
        <v>117691</v>
      </c>
      <c r="C103" s="121">
        <v>7691</v>
      </c>
      <c r="D103" s="131" t="s">
        <v>146</v>
      </c>
      <c r="E103" s="29" t="s">
        <v>149</v>
      </c>
      <c r="F103" s="13" t="s">
        <v>139</v>
      </c>
      <c r="G103" s="133"/>
      <c r="H103" s="98">
        <v>1400000</v>
      </c>
      <c r="I103" s="94">
        <f t="shared" si="2"/>
        <v>1400000</v>
      </c>
    </row>
    <row r="104" spans="2:9" ht="57" hidden="1" thickBot="1" x14ac:dyDescent="0.35">
      <c r="B104" s="120" t="s">
        <v>120</v>
      </c>
      <c r="C104" s="121">
        <v>8340</v>
      </c>
      <c r="D104" s="122" t="s">
        <v>121</v>
      </c>
      <c r="E104" s="102" t="s">
        <v>122</v>
      </c>
      <c r="F104" s="117" t="s">
        <v>123</v>
      </c>
      <c r="G104" s="133"/>
      <c r="H104" s="98">
        <f>216000+700000</f>
        <v>916000</v>
      </c>
      <c r="I104" s="94">
        <f t="shared" si="2"/>
        <v>916000</v>
      </c>
    </row>
    <row r="105" spans="2:9" ht="18.75" hidden="1" x14ac:dyDescent="0.3">
      <c r="B105" s="25"/>
      <c r="C105" s="25"/>
      <c r="D105" s="101"/>
      <c r="E105" s="28"/>
      <c r="F105" s="103"/>
      <c r="G105" s="133">
        <v>0</v>
      </c>
      <c r="H105" s="98"/>
      <c r="I105" s="94">
        <f t="shared" si="2"/>
        <v>0</v>
      </c>
    </row>
    <row r="106" spans="2:9" ht="57" hidden="1" thickBot="1" x14ac:dyDescent="0.35">
      <c r="B106" s="25" t="s">
        <v>127</v>
      </c>
      <c r="C106" s="25">
        <v>8311</v>
      </c>
      <c r="D106" s="101" t="s">
        <v>128</v>
      </c>
      <c r="E106" s="102" t="s">
        <v>129</v>
      </c>
      <c r="F106" s="117" t="s">
        <v>130</v>
      </c>
      <c r="G106" s="133"/>
      <c r="H106" s="98">
        <f>2000+200000</f>
        <v>202000</v>
      </c>
      <c r="I106" s="94">
        <f t="shared" si="2"/>
        <v>202000</v>
      </c>
    </row>
    <row r="107" spans="2:9" ht="75.75" hidden="1" thickBot="1" x14ac:dyDescent="0.35">
      <c r="B107" s="25" t="s">
        <v>131</v>
      </c>
      <c r="C107" s="25">
        <v>8410</v>
      </c>
      <c r="D107" s="101" t="s">
        <v>132</v>
      </c>
      <c r="E107" s="116" t="s">
        <v>133</v>
      </c>
      <c r="F107" s="103" t="s">
        <v>134</v>
      </c>
      <c r="G107" s="133">
        <v>156552</v>
      </c>
      <c r="H107" s="98"/>
      <c r="I107" s="94">
        <f t="shared" si="2"/>
        <v>156552</v>
      </c>
    </row>
    <row r="108" spans="2:9" ht="75.75" hidden="1" thickBot="1" x14ac:dyDescent="0.35">
      <c r="B108" s="25" t="s">
        <v>61</v>
      </c>
      <c r="C108" s="25">
        <v>9770</v>
      </c>
      <c r="D108" s="101" t="s">
        <v>8</v>
      </c>
      <c r="E108" s="29" t="s">
        <v>150</v>
      </c>
      <c r="F108" s="123" t="s">
        <v>151</v>
      </c>
      <c r="G108" s="133">
        <v>230500</v>
      </c>
      <c r="H108" s="98"/>
      <c r="I108" s="94">
        <f t="shared" si="2"/>
        <v>230500</v>
      </c>
    </row>
    <row r="109" spans="2:9" ht="150.75" hidden="1" thickBot="1" x14ac:dyDescent="0.35">
      <c r="B109" s="25" t="s">
        <v>61</v>
      </c>
      <c r="C109" s="25">
        <v>9770</v>
      </c>
      <c r="D109" s="101" t="s">
        <v>8</v>
      </c>
      <c r="E109" s="29" t="s">
        <v>150</v>
      </c>
      <c r="F109" s="123" t="s">
        <v>158</v>
      </c>
      <c r="G109" s="133">
        <v>16700</v>
      </c>
      <c r="H109" s="98"/>
      <c r="I109" s="94">
        <f t="shared" si="2"/>
        <v>16700</v>
      </c>
    </row>
    <row r="110" spans="2:9" ht="19.5" hidden="1" thickBot="1" x14ac:dyDescent="0.35">
      <c r="B110" s="25" t="s">
        <v>61</v>
      </c>
      <c r="C110" s="25">
        <v>9770</v>
      </c>
      <c r="D110" s="101" t="s">
        <v>8</v>
      </c>
      <c r="E110" s="29" t="s">
        <v>150</v>
      </c>
      <c r="F110" s="123" t="s">
        <v>159</v>
      </c>
      <c r="G110" s="133">
        <v>200000</v>
      </c>
      <c r="H110" s="98">
        <v>70000</v>
      </c>
      <c r="I110" s="94">
        <f t="shared" si="2"/>
        <v>270000</v>
      </c>
    </row>
    <row r="111" spans="2:9" ht="75.75" hidden="1" thickBot="1" x14ac:dyDescent="0.35">
      <c r="B111" s="25">
        <v>119800</v>
      </c>
      <c r="C111" s="25">
        <v>9800</v>
      </c>
      <c r="D111" s="101" t="s">
        <v>8</v>
      </c>
      <c r="E111" s="29" t="s">
        <v>152</v>
      </c>
      <c r="F111" s="123" t="s">
        <v>153</v>
      </c>
      <c r="G111" s="133">
        <v>100000</v>
      </c>
      <c r="H111" s="98"/>
      <c r="I111" s="94">
        <f t="shared" si="2"/>
        <v>100000</v>
      </c>
    </row>
    <row r="112" spans="2:9" ht="132" hidden="1" thickBot="1" x14ac:dyDescent="0.35">
      <c r="B112" s="25">
        <v>119800</v>
      </c>
      <c r="C112" s="25">
        <v>9800</v>
      </c>
      <c r="D112" s="101" t="s">
        <v>8</v>
      </c>
      <c r="E112" s="29" t="s">
        <v>152</v>
      </c>
      <c r="F112" s="123" t="s">
        <v>154</v>
      </c>
      <c r="G112" s="133">
        <v>200000</v>
      </c>
      <c r="H112" s="98"/>
      <c r="I112" s="94">
        <f t="shared" si="2"/>
        <v>200000</v>
      </c>
    </row>
    <row r="113" spans="2:10" ht="75.75" hidden="1" thickBot="1" x14ac:dyDescent="0.35">
      <c r="B113" s="25">
        <v>119800</v>
      </c>
      <c r="C113" s="25">
        <v>9800</v>
      </c>
      <c r="D113" s="101" t="s">
        <v>8</v>
      </c>
      <c r="E113" s="29" t="s">
        <v>152</v>
      </c>
      <c r="F113" s="123" t="s">
        <v>155</v>
      </c>
      <c r="G113" s="133">
        <v>50000</v>
      </c>
      <c r="H113" s="98"/>
      <c r="I113" s="94">
        <f t="shared" si="2"/>
        <v>50000</v>
      </c>
    </row>
    <row r="114" spans="2:10" ht="150.75" hidden="1" thickBot="1" x14ac:dyDescent="0.35">
      <c r="B114" s="25">
        <v>119800</v>
      </c>
      <c r="C114" s="25">
        <v>9800</v>
      </c>
      <c r="D114" s="101" t="s">
        <v>8</v>
      </c>
      <c r="E114" s="29" t="s">
        <v>152</v>
      </c>
      <c r="F114" s="123" t="s">
        <v>156</v>
      </c>
      <c r="G114" s="133">
        <v>40000</v>
      </c>
      <c r="H114" s="98"/>
      <c r="I114" s="94">
        <f t="shared" si="2"/>
        <v>40000</v>
      </c>
    </row>
    <row r="115" spans="2:10" ht="19.5" hidden="1" thickBot="1" x14ac:dyDescent="0.35">
      <c r="B115" s="26" t="s">
        <v>160</v>
      </c>
      <c r="C115" s="25"/>
      <c r="D115" s="101"/>
      <c r="E115" s="29" t="s">
        <v>161</v>
      </c>
      <c r="F115" s="123"/>
      <c r="G115" s="133">
        <f>G116</f>
        <v>430258</v>
      </c>
      <c r="H115" s="133">
        <f>H116</f>
        <v>1094439</v>
      </c>
      <c r="I115" s="94">
        <f t="shared" si="2"/>
        <v>1524697</v>
      </c>
    </row>
    <row r="116" spans="2:10" ht="38.25" hidden="1" thickBot="1" x14ac:dyDescent="0.35">
      <c r="B116" s="26" t="s">
        <v>162</v>
      </c>
      <c r="C116" s="25"/>
      <c r="D116" s="101"/>
      <c r="E116" s="29" t="s">
        <v>62</v>
      </c>
      <c r="F116" s="123"/>
      <c r="G116" s="133">
        <f>G117+G118+G119+G120</f>
        <v>430258</v>
      </c>
      <c r="H116" s="133">
        <f>H117+H118+H119+H120</f>
        <v>1094439</v>
      </c>
      <c r="I116" s="94">
        <f t="shared" si="2"/>
        <v>1524697</v>
      </c>
    </row>
    <row r="117" spans="2:10" ht="75.75" hidden="1" thickBot="1" x14ac:dyDescent="0.35">
      <c r="B117" s="25" t="s">
        <v>163</v>
      </c>
      <c r="C117" s="25">
        <v>1162</v>
      </c>
      <c r="D117" s="101" t="s">
        <v>67</v>
      </c>
      <c r="E117" s="102" t="s">
        <v>96</v>
      </c>
      <c r="F117" s="103" t="s">
        <v>97</v>
      </c>
      <c r="G117" s="133">
        <v>370258</v>
      </c>
      <c r="H117" s="98"/>
      <c r="I117" s="94">
        <f t="shared" si="2"/>
        <v>370258</v>
      </c>
    </row>
    <row r="118" spans="2:10" ht="112.5" hidden="1" x14ac:dyDescent="0.2">
      <c r="B118" s="25" t="s">
        <v>66</v>
      </c>
      <c r="C118" s="25">
        <v>1020</v>
      </c>
      <c r="D118" s="101" t="s">
        <v>10</v>
      </c>
      <c r="E118" s="28" t="s">
        <v>98</v>
      </c>
      <c r="F118" s="13" t="s">
        <v>139</v>
      </c>
      <c r="G118" s="133"/>
      <c r="H118" s="98">
        <v>407929</v>
      </c>
      <c r="I118" s="94">
        <f t="shared" si="2"/>
        <v>407929</v>
      </c>
    </row>
    <row r="119" spans="2:10" ht="112.5" hidden="1" x14ac:dyDescent="0.2">
      <c r="B119" s="25" t="s">
        <v>66</v>
      </c>
      <c r="C119" s="25">
        <v>1020</v>
      </c>
      <c r="D119" s="101" t="s">
        <v>10</v>
      </c>
      <c r="E119" s="28" t="s">
        <v>98</v>
      </c>
      <c r="F119" s="13" t="s">
        <v>140</v>
      </c>
      <c r="G119" s="133">
        <v>60000</v>
      </c>
      <c r="H119" s="98">
        <v>0</v>
      </c>
      <c r="I119" s="94">
        <f t="shared" si="2"/>
        <v>60000</v>
      </c>
    </row>
    <row r="120" spans="2:10" ht="75" hidden="1" x14ac:dyDescent="0.2">
      <c r="B120" s="25" t="s">
        <v>63</v>
      </c>
      <c r="C120" s="25">
        <v>1010</v>
      </c>
      <c r="D120" s="101" t="s">
        <v>10</v>
      </c>
      <c r="E120" s="28" t="s">
        <v>9</v>
      </c>
      <c r="F120" s="13" t="s">
        <v>139</v>
      </c>
      <c r="G120" s="23"/>
      <c r="H120" s="98">
        <v>686510</v>
      </c>
      <c r="I120" s="94">
        <f t="shared" si="2"/>
        <v>686510</v>
      </c>
    </row>
    <row r="121" spans="2:10" ht="18.75" hidden="1" x14ac:dyDescent="0.3">
      <c r="B121" s="124"/>
      <c r="C121" s="124"/>
      <c r="D121" s="125"/>
      <c r="E121" s="126" t="s">
        <v>53</v>
      </c>
      <c r="F121" s="127"/>
      <c r="G121" s="128">
        <f>G85+G115</f>
        <v>16414282</v>
      </c>
      <c r="H121" s="128">
        <f>H85+H115</f>
        <v>23037136</v>
      </c>
      <c r="I121" s="128">
        <f>I85+I115</f>
        <v>39451418</v>
      </c>
    </row>
    <row r="122" spans="2:10" ht="18.75" hidden="1" x14ac:dyDescent="0.3">
      <c r="F122" s="129"/>
    </row>
    <row r="123" spans="2:10" hidden="1" x14ac:dyDescent="0.2">
      <c r="B123" s="348"/>
      <c r="C123" s="348"/>
      <c r="D123" s="348"/>
      <c r="E123" s="348"/>
      <c r="F123" s="348"/>
      <c r="G123" s="348"/>
      <c r="H123" s="348"/>
      <c r="I123" s="348"/>
    </row>
    <row r="124" spans="2:10" hidden="1" x14ac:dyDescent="0.2">
      <c r="B124" s="333"/>
      <c r="C124" s="333"/>
      <c r="D124" s="333"/>
      <c r="E124" s="333"/>
      <c r="F124" s="333"/>
      <c r="G124" s="333"/>
      <c r="H124" s="333"/>
      <c r="I124" s="333"/>
    </row>
    <row r="125" spans="2:10" hidden="1" x14ac:dyDescent="0.2">
      <c r="B125" s="333"/>
      <c r="C125" s="333"/>
      <c r="D125" s="333"/>
      <c r="E125" s="333"/>
      <c r="F125" s="333"/>
      <c r="G125" s="333"/>
      <c r="H125" s="333"/>
      <c r="I125" s="333"/>
    </row>
    <row r="126" spans="2:10" hidden="1" x14ac:dyDescent="0.2"/>
    <row r="127" spans="2:10" ht="18.75" hidden="1" x14ac:dyDescent="0.3">
      <c r="B127" s="3" t="s">
        <v>54</v>
      </c>
      <c r="C127" s="97"/>
      <c r="D127" s="97"/>
      <c r="E127" s="97"/>
      <c r="F127" s="113"/>
      <c r="G127" s="130" t="s">
        <v>137</v>
      </c>
      <c r="H127" s="97"/>
      <c r="I127" s="97"/>
    </row>
    <row r="128" spans="2:10" ht="79.5" hidden="1" customHeight="1" x14ac:dyDescent="0.2">
      <c r="G128" s="349" t="s">
        <v>164</v>
      </c>
      <c r="H128" s="349"/>
      <c r="I128" s="349"/>
      <c r="J128" s="349"/>
    </row>
    <row r="129" spans="2:9" ht="54" hidden="1" customHeight="1" x14ac:dyDescent="0.2">
      <c r="B129" s="331" t="s">
        <v>91</v>
      </c>
      <c r="C129" s="331"/>
      <c r="D129" s="331"/>
      <c r="E129" s="331"/>
      <c r="F129" s="331"/>
      <c r="G129" s="331"/>
      <c r="H129" s="331"/>
      <c r="I129" s="331"/>
    </row>
    <row r="130" spans="2:9" ht="18.75" hidden="1" x14ac:dyDescent="0.3">
      <c r="B130" s="86"/>
      <c r="C130" s="87"/>
      <c r="D130" s="87"/>
      <c r="E130" s="87"/>
      <c r="F130" s="88"/>
      <c r="G130" s="88"/>
      <c r="H130" s="89"/>
      <c r="I130" s="69" t="s">
        <v>38</v>
      </c>
    </row>
    <row r="131" spans="2:9" ht="79.5" hidden="1" x14ac:dyDescent="0.2">
      <c r="B131" s="91" t="s">
        <v>86</v>
      </c>
      <c r="C131" s="91" t="s">
        <v>87</v>
      </c>
      <c r="D131" s="30" t="s">
        <v>88</v>
      </c>
      <c r="E131" s="92" t="s">
        <v>39</v>
      </c>
      <c r="F131" s="31" t="s">
        <v>92</v>
      </c>
      <c r="G131" s="71" t="s">
        <v>2</v>
      </c>
      <c r="H131" s="31" t="s">
        <v>3</v>
      </c>
      <c r="I131" s="31" t="s">
        <v>93</v>
      </c>
    </row>
    <row r="132" spans="2:9" ht="18.75" hidden="1" x14ac:dyDescent="0.3">
      <c r="B132" s="25" t="s">
        <v>55</v>
      </c>
      <c r="C132" s="26"/>
      <c r="D132" s="27"/>
      <c r="E132" s="28" t="s">
        <v>56</v>
      </c>
      <c r="F132" s="94"/>
      <c r="G132" s="132">
        <f>G133</f>
        <v>21549485</v>
      </c>
      <c r="H132" s="94">
        <f>H133</f>
        <v>23770097</v>
      </c>
      <c r="I132" s="94">
        <f t="shared" ref="I132:I168" si="3">G132+H132</f>
        <v>45319582</v>
      </c>
    </row>
    <row r="133" spans="2:9" ht="18.75" hidden="1" x14ac:dyDescent="0.2">
      <c r="B133" s="25" t="s">
        <v>94</v>
      </c>
      <c r="C133" s="26"/>
      <c r="D133" s="27"/>
      <c r="E133" s="28" t="s">
        <v>56</v>
      </c>
      <c r="F133" s="98"/>
      <c r="G133" s="98">
        <f>SUM(G134:G162)</f>
        <v>21549485</v>
      </c>
      <c r="H133" s="98">
        <f>SUM(H134:H162)</f>
        <v>23770097</v>
      </c>
      <c r="I133" s="94">
        <f t="shared" si="3"/>
        <v>45319582</v>
      </c>
    </row>
    <row r="134" spans="2:9" ht="75.75" hidden="1" thickBot="1" x14ac:dyDescent="0.35">
      <c r="B134" s="25" t="s">
        <v>95</v>
      </c>
      <c r="C134" s="25">
        <v>1162</v>
      </c>
      <c r="D134" s="101" t="s">
        <v>67</v>
      </c>
      <c r="E134" s="102" t="s">
        <v>96</v>
      </c>
      <c r="F134" s="103" t="s">
        <v>97</v>
      </c>
      <c r="G134" s="98">
        <v>179742</v>
      </c>
      <c r="H134" s="98"/>
      <c r="I134" s="94">
        <f t="shared" si="3"/>
        <v>179742</v>
      </c>
    </row>
    <row r="135" spans="2:9" ht="75" hidden="1" x14ac:dyDescent="0.2">
      <c r="B135" s="25" t="s">
        <v>141</v>
      </c>
      <c r="C135" s="25">
        <v>3210</v>
      </c>
      <c r="D135" s="105">
        <v>1050</v>
      </c>
      <c r="E135" s="28" t="s">
        <v>104</v>
      </c>
      <c r="F135" s="106" t="s">
        <v>142</v>
      </c>
      <c r="G135" s="133">
        <v>50000</v>
      </c>
      <c r="H135" s="19"/>
      <c r="I135" s="94">
        <f t="shared" si="3"/>
        <v>50000</v>
      </c>
    </row>
    <row r="136" spans="2:9" ht="75.75" hidden="1" thickBot="1" x14ac:dyDescent="0.35">
      <c r="B136" s="25" t="s">
        <v>105</v>
      </c>
      <c r="C136" s="25">
        <v>3242</v>
      </c>
      <c r="D136" s="101" t="s">
        <v>17</v>
      </c>
      <c r="E136" s="102" t="s">
        <v>18</v>
      </c>
      <c r="F136" s="107" t="s">
        <v>143</v>
      </c>
      <c r="G136" s="101">
        <v>1516000</v>
      </c>
      <c r="H136" s="28"/>
      <c r="I136" s="94">
        <f t="shared" si="3"/>
        <v>1516000</v>
      </c>
    </row>
    <row r="137" spans="2:9" ht="75.75" hidden="1" thickBot="1" x14ac:dyDescent="0.35">
      <c r="B137" s="25">
        <v>114060</v>
      </c>
      <c r="C137" s="25">
        <v>4060</v>
      </c>
      <c r="D137" s="115" t="s">
        <v>19</v>
      </c>
      <c r="E137" s="102" t="s">
        <v>144</v>
      </c>
      <c r="F137" s="13" t="s">
        <v>139</v>
      </c>
      <c r="G137" s="101"/>
      <c r="H137" s="28">
        <v>21984</v>
      </c>
      <c r="I137" s="94">
        <f t="shared" si="3"/>
        <v>21984</v>
      </c>
    </row>
    <row r="138" spans="2:9" ht="75.75" hidden="1" thickBot="1" x14ac:dyDescent="0.35">
      <c r="B138" s="25" t="s">
        <v>64</v>
      </c>
      <c r="C138" s="25">
        <v>4081</v>
      </c>
      <c r="D138" s="115" t="s">
        <v>20</v>
      </c>
      <c r="E138" s="102" t="s">
        <v>65</v>
      </c>
      <c r="F138" s="13" t="s">
        <v>165</v>
      </c>
      <c r="G138" s="101">
        <v>5400461</v>
      </c>
      <c r="H138" s="28">
        <v>758016</v>
      </c>
      <c r="I138" s="94">
        <f t="shared" si="3"/>
        <v>6158477</v>
      </c>
    </row>
    <row r="139" spans="2:9" ht="57" hidden="1" thickBot="1" x14ac:dyDescent="0.35">
      <c r="B139" s="25" t="s">
        <v>64</v>
      </c>
      <c r="C139" s="25">
        <v>4081</v>
      </c>
      <c r="D139" s="115" t="s">
        <v>20</v>
      </c>
      <c r="E139" s="102" t="s">
        <v>65</v>
      </c>
      <c r="F139" s="22" t="s">
        <v>108</v>
      </c>
      <c r="G139" s="133">
        <v>50000</v>
      </c>
      <c r="H139" s="19"/>
      <c r="I139" s="94">
        <f t="shared" si="3"/>
        <v>50000</v>
      </c>
    </row>
    <row r="140" spans="2:9" ht="75.75" hidden="1" thickBot="1" x14ac:dyDescent="0.35">
      <c r="B140" s="114" t="s">
        <v>42</v>
      </c>
      <c r="C140" s="114">
        <v>5032</v>
      </c>
      <c r="D140" s="115" t="s">
        <v>43</v>
      </c>
      <c r="E140" s="116" t="s">
        <v>44</v>
      </c>
      <c r="F140" s="117" t="s">
        <v>109</v>
      </c>
      <c r="G140" s="133">
        <v>2700000</v>
      </c>
      <c r="H140" s="98">
        <v>517250</v>
      </c>
      <c r="I140" s="94">
        <f t="shared" si="3"/>
        <v>3217250</v>
      </c>
    </row>
    <row r="141" spans="2:9" ht="75.75" hidden="1" thickBot="1" x14ac:dyDescent="0.35">
      <c r="B141" s="114" t="s">
        <v>57</v>
      </c>
      <c r="C141" s="114">
        <v>6013</v>
      </c>
      <c r="D141" s="115" t="s">
        <v>24</v>
      </c>
      <c r="E141" s="102" t="s">
        <v>58</v>
      </c>
      <c r="F141" s="21" t="s">
        <v>110</v>
      </c>
      <c r="G141" s="133">
        <v>100000</v>
      </c>
      <c r="H141" s="98"/>
      <c r="I141" s="94">
        <f t="shared" si="3"/>
        <v>100000</v>
      </c>
    </row>
    <row r="142" spans="2:9" ht="75.75" hidden="1" thickBot="1" x14ac:dyDescent="0.35">
      <c r="B142" s="114" t="s">
        <v>57</v>
      </c>
      <c r="C142" s="114">
        <v>6013</v>
      </c>
      <c r="D142" s="115" t="s">
        <v>24</v>
      </c>
      <c r="E142" s="102" t="s">
        <v>58</v>
      </c>
      <c r="F142" s="13" t="s">
        <v>139</v>
      </c>
      <c r="G142" s="133"/>
      <c r="H142" s="98">
        <v>4008400</v>
      </c>
      <c r="I142" s="94">
        <f t="shared" si="3"/>
        <v>4008400</v>
      </c>
    </row>
    <row r="143" spans="2:9" ht="94.5" hidden="1" thickBot="1" x14ac:dyDescent="0.35">
      <c r="B143" s="114" t="s">
        <v>111</v>
      </c>
      <c r="C143" s="114">
        <v>6020</v>
      </c>
      <c r="D143" s="115" t="s">
        <v>24</v>
      </c>
      <c r="E143" s="102" t="s">
        <v>112</v>
      </c>
      <c r="F143" s="118" t="s">
        <v>113</v>
      </c>
      <c r="G143" s="133">
        <v>1996000</v>
      </c>
      <c r="H143" s="98"/>
      <c r="I143" s="94">
        <f t="shared" si="3"/>
        <v>1996000</v>
      </c>
    </row>
    <row r="144" spans="2:9" ht="75.75" hidden="1" thickBot="1" x14ac:dyDescent="0.35">
      <c r="B144" s="25" t="s">
        <v>45</v>
      </c>
      <c r="C144" s="25">
        <v>6030</v>
      </c>
      <c r="D144" s="101" t="s">
        <v>24</v>
      </c>
      <c r="E144" s="102" t="s">
        <v>25</v>
      </c>
      <c r="F144" s="13" t="s">
        <v>139</v>
      </c>
      <c r="G144" s="133"/>
      <c r="H144" s="98">
        <v>6001447</v>
      </c>
      <c r="I144" s="94">
        <f t="shared" si="3"/>
        <v>6001447</v>
      </c>
    </row>
    <row r="145" spans="2:9" ht="75.75" hidden="1" thickBot="1" x14ac:dyDescent="0.35">
      <c r="B145" s="25" t="s">
        <v>45</v>
      </c>
      <c r="C145" s="25">
        <v>6030</v>
      </c>
      <c r="D145" s="101" t="s">
        <v>24</v>
      </c>
      <c r="E145" s="102" t="s">
        <v>25</v>
      </c>
      <c r="F145" s="13" t="s">
        <v>115</v>
      </c>
      <c r="G145" s="133">
        <v>7183530</v>
      </c>
      <c r="H145" s="98"/>
      <c r="I145" s="94">
        <f t="shared" si="3"/>
        <v>7183530</v>
      </c>
    </row>
    <row r="146" spans="2:9" ht="75.75" hidden="1" thickBot="1" x14ac:dyDescent="0.35">
      <c r="B146" s="25" t="s">
        <v>46</v>
      </c>
      <c r="C146" s="25">
        <v>7130</v>
      </c>
      <c r="D146" s="101" t="s">
        <v>47</v>
      </c>
      <c r="E146" s="102" t="s">
        <v>48</v>
      </c>
      <c r="F146" s="117" t="s">
        <v>116</v>
      </c>
      <c r="G146" s="133">
        <v>300000</v>
      </c>
      <c r="H146" s="98"/>
      <c r="I146" s="94">
        <f t="shared" si="3"/>
        <v>300000</v>
      </c>
    </row>
    <row r="147" spans="2:9" ht="57" hidden="1" thickBot="1" x14ac:dyDescent="0.35">
      <c r="B147" s="25" t="s">
        <v>46</v>
      </c>
      <c r="C147" s="25">
        <v>7130</v>
      </c>
      <c r="D147" s="101" t="s">
        <v>47</v>
      </c>
      <c r="E147" s="102" t="s">
        <v>48</v>
      </c>
      <c r="F147" s="21" t="s">
        <v>117</v>
      </c>
      <c r="G147" s="133"/>
      <c r="H147" s="98">
        <v>150000</v>
      </c>
      <c r="I147" s="94">
        <f t="shared" si="3"/>
        <v>150000</v>
      </c>
    </row>
    <row r="148" spans="2:9" ht="75.75" hidden="1" thickBot="1" x14ac:dyDescent="0.35">
      <c r="B148" s="25" t="s">
        <v>59</v>
      </c>
      <c r="C148" s="25">
        <v>7363</v>
      </c>
      <c r="D148" s="101" t="s">
        <v>31</v>
      </c>
      <c r="E148" s="102" t="s">
        <v>118</v>
      </c>
      <c r="F148" s="13" t="s">
        <v>139</v>
      </c>
      <c r="G148" s="133"/>
      <c r="H148" s="98">
        <f>2300000+3000000</f>
        <v>5300000</v>
      </c>
      <c r="I148" s="94">
        <f t="shared" si="3"/>
        <v>5300000</v>
      </c>
    </row>
    <row r="149" spans="2:9" ht="75.75" hidden="1" thickBot="1" x14ac:dyDescent="0.35">
      <c r="B149" s="120" t="s">
        <v>60</v>
      </c>
      <c r="C149" s="121">
        <v>7442</v>
      </c>
      <c r="D149" s="122" t="s">
        <v>34</v>
      </c>
      <c r="E149" s="102" t="s">
        <v>51</v>
      </c>
      <c r="F149" s="13" t="s">
        <v>139</v>
      </c>
      <c r="G149" s="133">
        <v>1080000</v>
      </c>
      <c r="H149" s="98">
        <f>2500000+25000</f>
        <v>2525000</v>
      </c>
      <c r="I149" s="94">
        <f t="shared" si="3"/>
        <v>3605000</v>
      </c>
    </row>
    <row r="150" spans="2:9" ht="75.75" hidden="1" thickBot="1" x14ac:dyDescent="0.35">
      <c r="B150" s="120" t="s">
        <v>52</v>
      </c>
      <c r="C150" s="121">
        <v>7670</v>
      </c>
      <c r="D150" s="131" t="s">
        <v>146</v>
      </c>
      <c r="E150" s="102" t="s">
        <v>147</v>
      </c>
      <c r="F150" s="118" t="s">
        <v>148</v>
      </c>
      <c r="G150" s="133"/>
      <c r="H150" s="98">
        <v>1900000</v>
      </c>
      <c r="I150" s="94">
        <f t="shared" si="3"/>
        <v>1900000</v>
      </c>
    </row>
    <row r="151" spans="2:9" ht="188.25" hidden="1" thickBot="1" x14ac:dyDescent="0.35">
      <c r="B151" s="120">
        <v>117691</v>
      </c>
      <c r="C151" s="121">
        <v>7691</v>
      </c>
      <c r="D151" s="131" t="s">
        <v>146</v>
      </c>
      <c r="E151" s="29" t="s">
        <v>149</v>
      </c>
      <c r="F151" s="13" t="s">
        <v>139</v>
      </c>
      <c r="G151" s="133"/>
      <c r="H151" s="98">
        <v>1400000</v>
      </c>
      <c r="I151" s="94">
        <f t="shared" si="3"/>
        <v>1400000</v>
      </c>
    </row>
    <row r="152" spans="2:9" ht="57" hidden="1" thickBot="1" x14ac:dyDescent="0.35">
      <c r="B152" s="120" t="s">
        <v>120</v>
      </c>
      <c r="C152" s="121">
        <v>8340</v>
      </c>
      <c r="D152" s="122" t="s">
        <v>121</v>
      </c>
      <c r="E152" s="102" t="s">
        <v>122</v>
      </c>
      <c r="F152" s="117" t="s">
        <v>123</v>
      </c>
      <c r="G152" s="133"/>
      <c r="H152" s="98">
        <f>216000+700000</f>
        <v>916000</v>
      </c>
      <c r="I152" s="94">
        <f t="shared" si="3"/>
        <v>916000</v>
      </c>
    </row>
    <row r="153" spans="2:9" ht="18.75" hidden="1" x14ac:dyDescent="0.3">
      <c r="B153" s="25"/>
      <c r="C153" s="25"/>
      <c r="D153" s="101"/>
      <c r="E153" s="28"/>
      <c r="F153" s="103"/>
      <c r="G153" s="133">
        <v>0</v>
      </c>
      <c r="H153" s="98"/>
      <c r="I153" s="94">
        <f t="shared" si="3"/>
        <v>0</v>
      </c>
    </row>
    <row r="154" spans="2:9" ht="57" hidden="1" thickBot="1" x14ac:dyDescent="0.35">
      <c r="B154" s="25" t="s">
        <v>127</v>
      </c>
      <c r="C154" s="25">
        <v>8311</v>
      </c>
      <c r="D154" s="101" t="s">
        <v>128</v>
      </c>
      <c r="E154" s="102" t="s">
        <v>129</v>
      </c>
      <c r="F154" s="117" t="s">
        <v>130</v>
      </c>
      <c r="G154" s="133"/>
      <c r="H154" s="98">
        <f>2000+200000</f>
        <v>202000</v>
      </c>
      <c r="I154" s="94">
        <f t="shared" si="3"/>
        <v>202000</v>
      </c>
    </row>
    <row r="155" spans="2:9" ht="75.75" hidden="1" thickBot="1" x14ac:dyDescent="0.35">
      <c r="B155" s="25" t="s">
        <v>131</v>
      </c>
      <c r="C155" s="25">
        <v>8410</v>
      </c>
      <c r="D155" s="101" t="s">
        <v>132</v>
      </c>
      <c r="E155" s="116" t="s">
        <v>133</v>
      </c>
      <c r="F155" s="103" t="s">
        <v>134</v>
      </c>
      <c r="G155" s="133">
        <v>156552</v>
      </c>
      <c r="H155" s="98"/>
      <c r="I155" s="94">
        <f t="shared" si="3"/>
        <v>156552</v>
      </c>
    </row>
    <row r="156" spans="2:9" ht="75.75" hidden="1" thickBot="1" x14ac:dyDescent="0.35">
      <c r="B156" s="25" t="s">
        <v>61</v>
      </c>
      <c r="C156" s="25">
        <v>9770</v>
      </c>
      <c r="D156" s="101" t="s">
        <v>8</v>
      </c>
      <c r="E156" s="29" t="s">
        <v>150</v>
      </c>
      <c r="F156" s="123" t="s">
        <v>151</v>
      </c>
      <c r="G156" s="133">
        <v>230500</v>
      </c>
      <c r="H156" s="98"/>
      <c r="I156" s="94">
        <f t="shared" si="3"/>
        <v>230500</v>
      </c>
    </row>
    <row r="157" spans="2:9" ht="150.75" hidden="1" thickBot="1" x14ac:dyDescent="0.35">
      <c r="B157" s="25" t="s">
        <v>61</v>
      </c>
      <c r="C157" s="25">
        <v>9770</v>
      </c>
      <c r="D157" s="101" t="s">
        <v>8</v>
      </c>
      <c r="E157" s="29" t="s">
        <v>150</v>
      </c>
      <c r="F157" s="123" t="s">
        <v>158</v>
      </c>
      <c r="G157" s="133">
        <v>16700</v>
      </c>
      <c r="H157" s="98"/>
      <c r="I157" s="94">
        <f t="shared" si="3"/>
        <v>16700</v>
      </c>
    </row>
    <row r="158" spans="2:9" ht="19.5" hidden="1" thickBot="1" x14ac:dyDescent="0.35">
      <c r="B158" s="25" t="s">
        <v>61</v>
      </c>
      <c r="C158" s="25">
        <v>9770</v>
      </c>
      <c r="D158" s="101" t="s">
        <v>8</v>
      </c>
      <c r="E158" s="29" t="s">
        <v>150</v>
      </c>
      <c r="F158" s="123" t="s">
        <v>159</v>
      </c>
      <c r="G158" s="133">
        <v>200000</v>
      </c>
      <c r="H158" s="98">
        <v>70000</v>
      </c>
      <c r="I158" s="94">
        <f t="shared" si="3"/>
        <v>270000</v>
      </c>
    </row>
    <row r="159" spans="2:9" ht="75.75" hidden="1" thickBot="1" x14ac:dyDescent="0.35">
      <c r="B159" s="25">
        <v>119800</v>
      </c>
      <c r="C159" s="25">
        <v>9800</v>
      </c>
      <c r="D159" s="101" t="s">
        <v>8</v>
      </c>
      <c r="E159" s="29" t="s">
        <v>152</v>
      </c>
      <c r="F159" s="123" t="s">
        <v>153</v>
      </c>
      <c r="G159" s="133">
        <v>100000</v>
      </c>
      <c r="H159" s="98"/>
      <c r="I159" s="94">
        <f t="shared" si="3"/>
        <v>100000</v>
      </c>
    </row>
    <row r="160" spans="2:9" ht="132" hidden="1" thickBot="1" x14ac:dyDescent="0.35">
      <c r="B160" s="25">
        <v>119800</v>
      </c>
      <c r="C160" s="25">
        <v>9800</v>
      </c>
      <c r="D160" s="101" t="s">
        <v>8</v>
      </c>
      <c r="E160" s="29" t="s">
        <v>152</v>
      </c>
      <c r="F160" s="123" t="s">
        <v>154</v>
      </c>
      <c r="G160" s="133">
        <v>200000</v>
      </c>
      <c r="H160" s="98"/>
      <c r="I160" s="94">
        <f t="shared" si="3"/>
        <v>200000</v>
      </c>
    </row>
    <row r="161" spans="2:9" ht="75.75" hidden="1" thickBot="1" x14ac:dyDescent="0.35">
      <c r="B161" s="25">
        <v>119800</v>
      </c>
      <c r="C161" s="25">
        <v>9800</v>
      </c>
      <c r="D161" s="101" t="s">
        <v>8</v>
      </c>
      <c r="E161" s="29" t="s">
        <v>152</v>
      </c>
      <c r="F161" s="123" t="s">
        <v>155</v>
      </c>
      <c r="G161" s="133">
        <v>50000</v>
      </c>
      <c r="H161" s="98"/>
      <c r="I161" s="94">
        <f t="shared" si="3"/>
        <v>50000</v>
      </c>
    </row>
    <row r="162" spans="2:9" ht="150.75" hidden="1" thickBot="1" x14ac:dyDescent="0.35">
      <c r="B162" s="25">
        <v>119800</v>
      </c>
      <c r="C162" s="25">
        <v>9800</v>
      </c>
      <c r="D162" s="101" t="s">
        <v>8</v>
      </c>
      <c r="E162" s="29" t="s">
        <v>152</v>
      </c>
      <c r="F162" s="123" t="s">
        <v>156</v>
      </c>
      <c r="G162" s="133">
        <v>40000</v>
      </c>
      <c r="H162" s="98"/>
      <c r="I162" s="94">
        <f t="shared" si="3"/>
        <v>40000</v>
      </c>
    </row>
    <row r="163" spans="2:9" ht="19.5" hidden="1" thickBot="1" x14ac:dyDescent="0.35">
      <c r="B163" s="26" t="s">
        <v>160</v>
      </c>
      <c r="C163" s="25"/>
      <c r="D163" s="101"/>
      <c r="E163" s="29" t="s">
        <v>161</v>
      </c>
      <c r="F163" s="123"/>
      <c r="G163" s="133">
        <f>G164</f>
        <v>430258</v>
      </c>
      <c r="H163" s="133">
        <f>H164</f>
        <v>1585343</v>
      </c>
      <c r="I163" s="94">
        <f t="shared" si="3"/>
        <v>2015601</v>
      </c>
    </row>
    <row r="164" spans="2:9" ht="38.25" hidden="1" thickBot="1" x14ac:dyDescent="0.35">
      <c r="B164" s="26" t="s">
        <v>162</v>
      </c>
      <c r="C164" s="25"/>
      <c r="D164" s="101"/>
      <c r="E164" s="29" t="s">
        <v>62</v>
      </c>
      <c r="F164" s="123"/>
      <c r="G164" s="133">
        <f>G165+G166+G167+G168</f>
        <v>430258</v>
      </c>
      <c r="H164" s="133">
        <f>H165+H166+H167+H168</f>
        <v>1585343</v>
      </c>
      <c r="I164" s="94">
        <f t="shared" si="3"/>
        <v>2015601</v>
      </c>
    </row>
    <row r="165" spans="2:9" ht="75.75" hidden="1" thickBot="1" x14ac:dyDescent="0.35">
      <c r="B165" s="25" t="s">
        <v>163</v>
      </c>
      <c r="C165" s="25">
        <v>1162</v>
      </c>
      <c r="D165" s="101" t="s">
        <v>67</v>
      </c>
      <c r="E165" s="102" t="s">
        <v>96</v>
      </c>
      <c r="F165" s="103" t="s">
        <v>97</v>
      </c>
      <c r="G165" s="133">
        <v>370258</v>
      </c>
      <c r="H165" s="98"/>
      <c r="I165" s="94">
        <f t="shared" si="3"/>
        <v>370258</v>
      </c>
    </row>
    <row r="166" spans="2:9" ht="112.5" hidden="1" x14ac:dyDescent="0.2">
      <c r="B166" s="25" t="s">
        <v>66</v>
      </c>
      <c r="C166" s="25">
        <v>1020</v>
      </c>
      <c r="D166" s="101" t="s">
        <v>10</v>
      </c>
      <c r="E166" s="28" t="s">
        <v>98</v>
      </c>
      <c r="F166" s="13" t="s">
        <v>139</v>
      </c>
      <c r="G166" s="133"/>
      <c r="H166" s="98">
        <v>898833</v>
      </c>
      <c r="I166" s="94">
        <f t="shared" si="3"/>
        <v>898833</v>
      </c>
    </row>
    <row r="167" spans="2:9" ht="112.5" hidden="1" x14ac:dyDescent="0.2">
      <c r="B167" s="25" t="s">
        <v>66</v>
      </c>
      <c r="C167" s="25">
        <v>1020</v>
      </c>
      <c r="D167" s="101" t="s">
        <v>10</v>
      </c>
      <c r="E167" s="28" t="s">
        <v>98</v>
      </c>
      <c r="F167" s="13" t="s">
        <v>140</v>
      </c>
      <c r="G167" s="133">
        <v>60000</v>
      </c>
      <c r="H167" s="98">
        <v>0</v>
      </c>
      <c r="I167" s="94">
        <f t="shared" si="3"/>
        <v>60000</v>
      </c>
    </row>
    <row r="168" spans="2:9" ht="75" hidden="1" x14ac:dyDescent="0.2">
      <c r="B168" s="25" t="s">
        <v>63</v>
      </c>
      <c r="C168" s="25">
        <v>1010</v>
      </c>
      <c r="D168" s="101" t="s">
        <v>10</v>
      </c>
      <c r="E168" s="28" t="s">
        <v>9</v>
      </c>
      <c r="F168" s="13" t="s">
        <v>139</v>
      </c>
      <c r="G168" s="23"/>
      <c r="H168" s="98">
        <v>686510</v>
      </c>
      <c r="I168" s="94">
        <f t="shared" si="3"/>
        <v>686510</v>
      </c>
    </row>
    <row r="169" spans="2:9" ht="18.75" hidden="1" x14ac:dyDescent="0.3">
      <c r="B169" s="124"/>
      <c r="C169" s="124"/>
      <c r="D169" s="125"/>
      <c r="E169" s="126" t="s">
        <v>53</v>
      </c>
      <c r="F169" s="127"/>
      <c r="G169" s="128">
        <f>G132+G163</f>
        <v>21979743</v>
      </c>
      <c r="H169" s="128">
        <f>H132+H163</f>
        <v>25355440</v>
      </c>
      <c r="I169" s="128">
        <f>I132+I163</f>
        <v>47335183</v>
      </c>
    </row>
    <row r="170" spans="2:9" ht="18.75" hidden="1" x14ac:dyDescent="0.3">
      <c r="F170" s="129"/>
    </row>
    <row r="171" spans="2:9" hidden="1" x14ac:dyDescent="0.2">
      <c r="B171" s="348"/>
      <c r="C171" s="348"/>
      <c r="D171" s="348"/>
      <c r="E171" s="348"/>
      <c r="F171" s="348"/>
      <c r="G171" s="348"/>
      <c r="H171" s="348"/>
      <c r="I171" s="348"/>
    </row>
    <row r="172" spans="2:9" hidden="1" x14ac:dyDescent="0.2">
      <c r="B172" s="333"/>
      <c r="C172" s="333"/>
      <c r="D172" s="333"/>
      <c r="E172" s="333"/>
      <c r="F172" s="333"/>
      <c r="G172" s="333"/>
      <c r="H172" s="333"/>
      <c r="I172" s="333"/>
    </row>
    <row r="173" spans="2:9" hidden="1" x14ac:dyDescent="0.2">
      <c r="B173" s="333"/>
      <c r="C173" s="333"/>
      <c r="D173" s="333"/>
      <c r="E173" s="333"/>
      <c r="F173" s="333"/>
      <c r="G173" s="333"/>
      <c r="H173" s="333"/>
      <c r="I173" s="333"/>
    </row>
    <row r="174" spans="2:9" hidden="1" x14ac:dyDescent="0.2"/>
    <row r="175" spans="2:9" ht="18.75" hidden="1" x14ac:dyDescent="0.3">
      <c r="B175" s="3" t="s">
        <v>54</v>
      </c>
      <c r="C175" s="97"/>
      <c r="D175" s="97"/>
      <c r="E175" s="97"/>
      <c r="F175" s="113"/>
      <c r="G175" s="130" t="s">
        <v>137</v>
      </c>
      <c r="H175" s="97"/>
      <c r="I175" s="97"/>
    </row>
    <row r="176" spans="2:9" hidden="1" x14ac:dyDescent="0.2"/>
    <row r="177" spans="2:10" ht="87.75" hidden="1" customHeight="1" x14ac:dyDescent="0.2">
      <c r="G177" s="349" t="s">
        <v>166</v>
      </c>
      <c r="H177" s="349"/>
      <c r="I177" s="349"/>
      <c r="J177" s="349"/>
    </row>
    <row r="178" spans="2:10" ht="58.5" hidden="1" customHeight="1" x14ac:dyDescent="0.2">
      <c r="B178" s="331" t="s">
        <v>91</v>
      </c>
      <c r="C178" s="331"/>
      <c r="D178" s="331"/>
      <c r="E178" s="331"/>
      <c r="F178" s="331"/>
      <c r="G178" s="331"/>
      <c r="H178" s="331"/>
      <c r="I178" s="331"/>
    </row>
    <row r="179" spans="2:10" ht="18.75" hidden="1" x14ac:dyDescent="0.3">
      <c r="B179" s="86"/>
      <c r="C179" s="87"/>
      <c r="D179" s="87"/>
      <c r="E179" s="87"/>
      <c r="F179" s="88"/>
      <c r="G179" s="88"/>
      <c r="H179" s="89"/>
      <c r="I179" s="69" t="s">
        <v>38</v>
      </c>
    </row>
    <row r="180" spans="2:10" ht="79.5" hidden="1" x14ac:dyDescent="0.2">
      <c r="B180" s="91" t="s">
        <v>86</v>
      </c>
      <c r="C180" s="91" t="s">
        <v>87</v>
      </c>
      <c r="D180" s="30" t="s">
        <v>88</v>
      </c>
      <c r="E180" s="92" t="s">
        <v>39</v>
      </c>
      <c r="F180" s="31" t="s">
        <v>92</v>
      </c>
      <c r="G180" s="71" t="s">
        <v>2</v>
      </c>
      <c r="H180" s="31" t="s">
        <v>3</v>
      </c>
      <c r="I180" s="31" t="s">
        <v>93</v>
      </c>
    </row>
    <row r="181" spans="2:10" ht="18.75" hidden="1" x14ac:dyDescent="0.3">
      <c r="B181" s="25" t="s">
        <v>55</v>
      </c>
      <c r="C181" s="26"/>
      <c r="D181" s="27"/>
      <c r="E181" s="28" t="s">
        <v>56</v>
      </c>
      <c r="F181" s="94"/>
      <c r="G181" s="132">
        <f>G182</f>
        <v>25195858</v>
      </c>
      <c r="H181" s="94">
        <f>H182</f>
        <v>28365097</v>
      </c>
      <c r="I181" s="94">
        <f t="shared" ref="I181:I222" si="4">G181+H181</f>
        <v>53560955</v>
      </c>
    </row>
    <row r="182" spans="2:10" ht="18.75" hidden="1" x14ac:dyDescent="0.2">
      <c r="B182" s="25" t="s">
        <v>94</v>
      </c>
      <c r="C182" s="26"/>
      <c r="D182" s="27"/>
      <c r="E182" s="28" t="s">
        <v>56</v>
      </c>
      <c r="F182" s="98"/>
      <c r="G182" s="98">
        <f>SUM(G183:G216)</f>
        <v>25195858</v>
      </c>
      <c r="H182" s="98">
        <f>SUM(H183:H216)</f>
        <v>28365097</v>
      </c>
      <c r="I182" s="94">
        <f t="shared" si="4"/>
        <v>53560955</v>
      </c>
    </row>
    <row r="183" spans="2:10" ht="75.75" hidden="1" thickBot="1" x14ac:dyDescent="0.35">
      <c r="B183" s="25" t="s">
        <v>95</v>
      </c>
      <c r="C183" s="25">
        <v>1162</v>
      </c>
      <c r="D183" s="101" t="s">
        <v>67</v>
      </c>
      <c r="E183" s="102" t="s">
        <v>96</v>
      </c>
      <c r="F183" s="103" t="s">
        <v>97</v>
      </c>
      <c r="G183" s="98">
        <v>179742</v>
      </c>
      <c r="H183" s="98"/>
      <c r="I183" s="94">
        <f t="shared" si="4"/>
        <v>179742</v>
      </c>
    </row>
    <row r="184" spans="2:10" ht="112.5" hidden="1" x14ac:dyDescent="0.3">
      <c r="B184" s="25" t="s">
        <v>68</v>
      </c>
      <c r="C184" s="25">
        <v>2151</v>
      </c>
      <c r="D184" s="101" t="s">
        <v>69</v>
      </c>
      <c r="E184" s="134" t="s">
        <v>167</v>
      </c>
      <c r="F184" s="103" t="s">
        <v>168</v>
      </c>
      <c r="G184" s="98">
        <v>550000</v>
      </c>
      <c r="H184" s="98">
        <v>50000</v>
      </c>
      <c r="I184" s="94">
        <f t="shared" si="4"/>
        <v>600000</v>
      </c>
    </row>
    <row r="185" spans="2:10" ht="75" hidden="1" x14ac:dyDescent="0.2">
      <c r="B185" s="25" t="s">
        <v>141</v>
      </c>
      <c r="C185" s="25">
        <v>3210</v>
      </c>
      <c r="D185" s="105">
        <v>1050</v>
      </c>
      <c r="E185" s="28" t="s">
        <v>104</v>
      </c>
      <c r="F185" s="106" t="s">
        <v>142</v>
      </c>
      <c r="G185" s="133">
        <v>50000</v>
      </c>
      <c r="H185" s="19"/>
      <c r="I185" s="94">
        <f t="shared" si="4"/>
        <v>50000</v>
      </c>
    </row>
    <row r="186" spans="2:10" ht="75.75" hidden="1" thickBot="1" x14ac:dyDescent="0.35">
      <c r="B186" s="25" t="s">
        <v>105</v>
      </c>
      <c r="C186" s="25">
        <v>3242</v>
      </c>
      <c r="D186" s="101" t="s">
        <v>17</v>
      </c>
      <c r="E186" s="102" t="s">
        <v>18</v>
      </c>
      <c r="F186" s="107" t="s">
        <v>143</v>
      </c>
      <c r="G186" s="101">
        <v>1516000</v>
      </c>
      <c r="H186" s="28"/>
      <c r="I186" s="94">
        <f t="shared" si="4"/>
        <v>1516000</v>
      </c>
    </row>
    <row r="187" spans="2:10" ht="75.75" hidden="1" thickBot="1" x14ac:dyDescent="0.35">
      <c r="B187" s="25">
        <v>114060</v>
      </c>
      <c r="C187" s="25">
        <v>4060</v>
      </c>
      <c r="D187" s="115" t="s">
        <v>19</v>
      </c>
      <c r="E187" s="102" t="s">
        <v>144</v>
      </c>
      <c r="F187" s="13" t="s">
        <v>139</v>
      </c>
      <c r="G187" s="101"/>
      <c r="H187" s="28">
        <v>16984</v>
      </c>
      <c r="I187" s="94">
        <f t="shared" si="4"/>
        <v>16984</v>
      </c>
    </row>
    <row r="188" spans="2:10" ht="75.75" hidden="1" thickBot="1" x14ac:dyDescent="0.35">
      <c r="B188" s="25" t="s">
        <v>64</v>
      </c>
      <c r="C188" s="25">
        <v>4081</v>
      </c>
      <c r="D188" s="115" t="s">
        <v>20</v>
      </c>
      <c r="E188" s="102" t="s">
        <v>65</v>
      </c>
      <c r="F188" s="13" t="s">
        <v>165</v>
      </c>
      <c r="G188" s="101">
        <v>5400461</v>
      </c>
      <c r="H188" s="28">
        <v>892016</v>
      </c>
      <c r="I188" s="94">
        <f t="shared" si="4"/>
        <v>6292477</v>
      </c>
    </row>
    <row r="189" spans="2:10" ht="57" hidden="1" thickBot="1" x14ac:dyDescent="0.35">
      <c r="B189" s="25" t="s">
        <v>64</v>
      </c>
      <c r="C189" s="25">
        <v>4081</v>
      </c>
      <c r="D189" s="115" t="s">
        <v>20</v>
      </c>
      <c r="E189" s="102" t="s">
        <v>65</v>
      </c>
      <c r="F189" s="22" t="s">
        <v>108</v>
      </c>
      <c r="G189" s="133">
        <v>50000</v>
      </c>
      <c r="H189" s="19"/>
      <c r="I189" s="94">
        <f t="shared" si="4"/>
        <v>50000</v>
      </c>
    </row>
    <row r="190" spans="2:10" ht="75.75" hidden="1" thickBot="1" x14ac:dyDescent="0.35">
      <c r="B190" s="114" t="s">
        <v>42</v>
      </c>
      <c r="C190" s="114">
        <v>5032</v>
      </c>
      <c r="D190" s="115" t="s">
        <v>43</v>
      </c>
      <c r="E190" s="116" t="s">
        <v>44</v>
      </c>
      <c r="F190" s="117" t="s">
        <v>109</v>
      </c>
      <c r="G190" s="133">
        <v>2800000</v>
      </c>
      <c r="H190" s="98">
        <v>567250</v>
      </c>
      <c r="I190" s="94">
        <f t="shared" si="4"/>
        <v>3367250</v>
      </c>
    </row>
    <row r="191" spans="2:10" ht="75.75" hidden="1" thickBot="1" x14ac:dyDescent="0.35">
      <c r="B191" s="114" t="s">
        <v>57</v>
      </c>
      <c r="C191" s="114">
        <v>6013</v>
      </c>
      <c r="D191" s="115" t="s">
        <v>24</v>
      </c>
      <c r="E191" s="102" t="s">
        <v>58</v>
      </c>
      <c r="F191" s="21" t="s">
        <v>110</v>
      </c>
      <c r="G191" s="133">
        <v>325173</v>
      </c>
      <c r="H191" s="98"/>
      <c r="I191" s="94">
        <f t="shared" si="4"/>
        <v>325173</v>
      </c>
    </row>
    <row r="192" spans="2:10" ht="75.75" hidden="1" thickBot="1" x14ac:dyDescent="0.35">
      <c r="B192" s="114" t="s">
        <v>57</v>
      </c>
      <c r="C192" s="114">
        <v>6013</v>
      </c>
      <c r="D192" s="115" t="s">
        <v>24</v>
      </c>
      <c r="E192" s="102" t="s">
        <v>58</v>
      </c>
      <c r="F192" s="13" t="s">
        <v>139</v>
      </c>
      <c r="G192" s="133"/>
      <c r="H192" s="98">
        <v>3908400</v>
      </c>
      <c r="I192" s="94">
        <f t="shared" si="4"/>
        <v>3908400</v>
      </c>
    </row>
    <row r="193" spans="2:9" ht="94.5" hidden="1" thickBot="1" x14ac:dyDescent="0.35">
      <c r="B193" s="114" t="s">
        <v>111</v>
      </c>
      <c r="C193" s="114">
        <v>6020</v>
      </c>
      <c r="D193" s="115" t="s">
        <v>24</v>
      </c>
      <c r="E193" s="102" t="s">
        <v>112</v>
      </c>
      <c r="F193" s="118" t="s">
        <v>113</v>
      </c>
      <c r="G193" s="133">
        <v>1996000</v>
      </c>
      <c r="H193" s="98"/>
      <c r="I193" s="94">
        <f t="shared" si="4"/>
        <v>1996000</v>
      </c>
    </row>
    <row r="194" spans="2:9" ht="75.75" hidden="1" thickBot="1" x14ac:dyDescent="0.35">
      <c r="B194" s="25" t="s">
        <v>45</v>
      </c>
      <c r="C194" s="25">
        <v>6030</v>
      </c>
      <c r="D194" s="101" t="s">
        <v>24</v>
      </c>
      <c r="E194" s="102" t="s">
        <v>25</v>
      </c>
      <c r="F194" s="13" t="s">
        <v>139</v>
      </c>
      <c r="G194" s="133"/>
      <c r="H194" s="98">
        <v>9300447</v>
      </c>
      <c r="I194" s="94">
        <f t="shared" si="4"/>
        <v>9300447</v>
      </c>
    </row>
    <row r="195" spans="2:9" ht="75.75" hidden="1" thickBot="1" x14ac:dyDescent="0.35">
      <c r="B195" s="25" t="s">
        <v>45</v>
      </c>
      <c r="C195" s="25">
        <v>6030</v>
      </c>
      <c r="D195" s="101" t="s">
        <v>24</v>
      </c>
      <c r="E195" s="102" t="s">
        <v>25</v>
      </c>
      <c r="F195" s="13" t="s">
        <v>115</v>
      </c>
      <c r="G195" s="133">
        <v>7683530</v>
      </c>
      <c r="H195" s="98"/>
      <c r="I195" s="94">
        <f t="shared" si="4"/>
        <v>7683530</v>
      </c>
    </row>
    <row r="196" spans="2:9" ht="75.75" hidden="1" thickBot="1" x14ac:dyDescent="0.35">
      <c r="B196" s="25" t="s">
        <v>46</v>
      </c>
      <c r="C196" s="25">
        <v>7130</v>
      </c>
      <c r="D196" s="101" t="s">
        <v>47</v>
      </c>
      <c r="E196" s="102" t="s">
        <v>48</v>
      </c>
      <c r="F196" s="117" t="s">
        <v>116</v>
      </c>
      <c r="G196" s="133">
        <v>400000</v>
      </c>
      <c r="H196" s="98"/>
      <c r="I196" s="94">
        <f t="shared" si="4"/>
        <v>400000</v>
      </c>
    </row>
    <row r="197" spans="2:9" ht="57" hidden="1" thickBot="1" x14ac:dyDescent="0.35">
      <c r="B197" s="25" t="s">
        <v>46</v>
      </c>
      <c r="C197" s="25">
        <v>7130</v>
      </c>
      <c r="D197" s="101" t="s">
        <v>47</v>
      </c>
      <c r="E197" s="102" t="s">
        <v>48</v>
      </c>
      <c r="F197" s="21" t="s">
        <v>117</v>
      </c>
      <c r="G197" s="133"/>
      <c r="H197" s="98">
        <v>450000</v>
      </c>
      <c r="I197" s="94">
        <f t="shared" si="4"/>
        <v>450000</v>
      </c>
    </row>
    <row r="198" spans="2:9" ht="75.75" hidden="1" thickBot="1" x14ac:dyDescent="0.35">
      <c r="B198" s="25" t="s">
        <v>59</v>
      </c>
      <c r="C198" s="25">
        <v>7363</v>
      </c>
      <c r="D198" s="101" t="s">
        <v>31</v>
      </c>
      <c r="E198" s="102" t="s">
        <v>118</v>
      </c>
      <c r="F198" s="13" t="s">
        <v>139</v>
      </c>
      <c r="G198" s="133"/>
      <c r="H198" s="98">
        <v>6100000</v>
      </c>
      <c r="I198" s="94">
        <f t="shared" si="4"/>
        <v>6100000</v>
      </c>
    </row>
    <row r="199" spans="2:9" ht="75.75" hidden="1" thickBot="1" x14ac:dyDescent="0.35">
      <c r="B199" s="120" t="s">
        <v>60</v>
      </c>
      <c r="C199" s="121">
        <v>7442</v>
      </c>
      <c r="D199" s="122" t="s">
        <v>34</v>
      </c>
      <c r="E199" s="102" t="s">
        <v>51</v>
      </c>
      <c r="F199" s="13" t="s">
        <v>139</v>
      </c>
      <c r="G199" s="133">
        <v>1480000</v>
      </c>
      <c r="H199" s="98">
        <v>2592000</v>
      </c>
      <c r="I199" s="94">
        <f t="shared" si="4"/>
        <v>4072000</v>
      </c>
    </row>
    <row r="200" spans="2:9" ht="75.75" hidden="1" thickBot="1" x14ac:dyDescent="0.35">
      <c r="B200" s="120" t="s">
        <v>52</v>
      </c>
      <c r="C200" s="121">
        <v>7670</v>
      </c>
      <c r="D200" s="131" t="s">
        <v>146</v>
      </c>
      <c r="E200" s="102" t="s">
        <v>147</v>
      </c>
      <c r="F200" s="118" t="s">
        <v>148</v>
      </c>
      <c r="G200" s="133"/>
      <c r="H200" s="98">
        <v>1900000</v>
      </c>
      <c r="I200" s="94">
        <f t="shared" si="4"/>
        <v>1900000</v>
      </c>
    </row>
    <row r="201" spans="2:9" ht="188.25" hidden="1" thickBot="1" x14ac:dyDescent="0.35">
      <c r="B201" s="120">
        <v>117691</v>
      </c>
      <c r="C201" s="121">
        <v>7691</v>
      </c>
      <c r="D201" s="131" t="s">
        <v>146</v>
      </c>
      <c r="E201" s="29" t="s">
        <v>149</v>
      </c>
      <c r="F201" s="13" t="s">
        <v>139</v>
      </c>
      <c r="G201" s="133"/>
      <c r="H201" s="98">
        <v>1400000</v>
      </c>
      <c r="I201" s="94">
        <f t="shared" si="4"/>
        <v>1400000</v>
      </c>
    </row>
    <row r="202" spans="2:9" ht="57" hidden="1" thickBot="1" x14ac:dyDescent="0.35">
      <c r="B202" s="120" t="s">
        <v>120</v>
      </c>
      <c r="C202" s="121">
        <v>8340</v>
      </c>
      <c r="D202" s="122" t="s">
        <v>121</v>
      </c>
      <c r="E202" s="102" t="s">
        <v>122</v>
      </c>
      <c r="F202" s="117" t="s">
        <v>123</v>
      </c>
      <c r="G202" s="133"/>
      <c r="H202" s="98">
        <f>216000+700000</f>
        <v>916000</v>
      </c>
      <c r="I202" s="94">
        <f t="shared" si="4"/>
        <v>916000</v>
      </c>
    </row>
    <row r="203" spans="2:9" ht="18.75" hidden="1" x14ac:dyDescent="0.3">
      <c r="B203" s="25"/>
      <c r="C203" s="25"/>
      <c r="D203" s="101"/>
      <c r="E203" s="28"/>
      <c r="F203" s="103"/>
      <c r="G203" s="133">
        <v>0</v>
      </c>
      <c r="H203" s="98"/>
      <c r="I203" s="94">
        <f t="shared" si="4"/>
        <v>0</v>
      </c>
    </row>
    <row r="204" spans="2:9" ht="57" hidden="1" thickBot="1" x14ac:dyDescent="0.35">
      <c r="B204" s="25" t="s">
        <v>127</v>
      </c>
      <c r="C204" s="25">
        <v>8311</v>
      </c>
      <c r="D204" s="101" t="s">
        <v>128</v>
      </c>
      <c r="E204" s="102" t="s">
        <v>129</v>
      </c>
      <c r="F204" s="117" t="s">
        <v>130</v>
      </c>
      <c r="G204" s="133"/>
      <c r="H204" s="98">
        <f>2000+200000</f>
        <v>202000</v>
      </c>
      <c r="I204" s="94">
        <f t="shared" si="4"/>
        <v>202000</v>
      </c>
    </row>
    <row r="205" spans="2:9" ht="75.75" hidden="1" thickBot="1" x14ac:dyDescent="0.35">
      <c r="B205" s="25" t="s">
        <v>131</v>
      </c>
      <c r="C205" s="25">
        <v>8410</v>
      </c>
      <c r="D205" s="101" t="s">
        <v>132</v>
      </c>
      <c r="E205" s="116" t="s">
        <v>133</v>
      </c>
      <c r="F205" s="103" t="s">
        <v>134</v>
      </c>
      <c r="G205" s="133">
        <v>176552</v>
      </c>
      <c r="H205" s="98"/>
      <c r="I205" s="94">
        <f t="shared" si="4"/>
        <v>176552</v>
      </c>
    </row>
    <row r="206" spans="2:9" ht="150.75" hidden="1" thickBot="1" x14ac:dyDescent="0.35">
      <c r="B206" s="25" t="s">
        <v>169</v>
      </c>
      <c r="C206" s="25">
        <v>9730</v>
      </c>
      <c r="D206" s="101" t="s">
        <v>8</v>
      </c>
      <c r="E206" s="116" t="s">
        <v>170</v>
      </c>
      <c r="F206" s="103" t="s">
        <v>171</v>
      </c>
      <c r="G206" s="133">
        <v>1000000</v>
      </c>
      <c r="H206" s="98"/>
      <c r="I206" s="94">
        <f t="shared" si="4"/>
        <v>1000000</v>
      </c>
    </row>
    <row r="207" spans="2:9" ht="75.75" hidden="1" thickBot="1" x14ac:dyDescent="0.35">
      <c r="B207" s="25" t="s">
        <v>61</v>
      </c>
      <c r="C207" s="25">
        <v>9770</v>
      </c>
      <c r="D207" s="101" t="s">
        <v>8</v>
      </c>
      <c r="E207" s="29" t="s">
        <v>150</v>
      </c>
      <c r="F207" s="123" t="s">
        <v>151</v>
      </c>
      <c r="G207" s="133">
        <v>248500</v>
      </c>
      <c r="H207" s="98"/>
      <c r="I207" s="94">
        <f t="shared" si="4"/>
        <v>248500</v>
      </c>
    </row>
    <row r="208" spans="2:9" ht="150.75" hidden="1" thickBot="1" x14ac:dyDescent="0.35">
      <c r="B208" s="25" t="s">
        <v>61</v>
      </c>
      <c r="C208" s="25">
        <v>9770</v>
      </c>
      <c r="D208" s="101" t="s">
        <v>8</v>
      </c>
      <c r="E208" s="29" t="s">
        <v>150</v>
      </c>
      <c r="F208" s="123" t="s">
        <v>158</v>
      </c>
      <c r="G208" s="133">
        <v>16700</v>
      </c>
      <c r="H208" s="98"/>
      <c r="I208" s="94">
        <f t="shared" si="4"/>
        <v>16700</v>
      </c>
    </row>
    <row r="209" spans="2:9" ht="94.5" hidden="1" thickBot="1" x14ac:dyDescent="0.35">
      <c r="B209" s="25" t="s">
        <v>61</v>
      </c>
      <c r="C209" s="25">
        <v>9770</v>
      </c>
      <c r="D209" s="101" t="s">
        <v>8</v>
      </c>
      <c r="E209" s="29" t="s">
        <v>150</v>
      </c>
      <c r="F209" s="123" t="s">
        <v>172</v>
      </c>
      <c r="G209" s="133">
        <v>165100</v>
      </c>
      <c r="H209" s="98"/>
      <c r="I209" s="94">
        <f t="shared" si="4"/>
        <v>165100</v>
      </c>
    </row>
    <row r="210" spans="2:9" ht="38.25" hidden="1" thickBot="1" x14ac:dyDescent="0.35">
      <c r="B210" s="25" t="s">
        <v>61</v>
      </c>
      <c r="C210" s="25">
        <v>9770</v>
      </c>
      <c r="D210" s="101" t="s">
        <v>8</v>
      </c>
      <c r="E210" s="29" t="s">
        <v>150</v>
      </c>
      <c r="F210" s="123" t="s">
        <v>173</v>
      </c>
      <c r="G210" s="133">
        <v>168100</v>
      </c>
      <c r="H210" s="98"/>
      <c r="I210" s="94">
        <f t="shared" si="4"/>
        <v>168100</v>
      </c>
    </row>
    <row r="211" spans="2:9" ht="19.5" hidden="1" thickBot="1" x14ac:dyDescent="0.35">
      <c r="B211" s="25" t="s">
        <v>61</v>
      </c>
      <c r="C211" s="25">
        <v>9770</v>
      </c>
      <c r="D211" s="101" t="s">
        <v>8</v>
      </c>
      <c r="E211" s="29" t="s">
        <v>150</v>
      </c>
      <c r="F211" s="123" t="s">
        <v>159</v>
      </c>
      <c r="G211" s="133">
        <v>400000</v>
      </c>
      <c r="H211" s="98">
        <v>70000</v>
      </c>
      <c r="I211" s="94">
        <f t="shared" si="4"/>
        <v>470000</v>
      </c>
    </row>
    <row r="212" spans="2:9" ht="75.75" hidden="1" thickBot="1" x14ac:dyDescent="0.35">
      <c r="B212" s="25">
        <v>119800</v>
      </c>
      <c r="C212" s="25">
        <v>9800</v>
      </c>
      <c r="D212" s="101" t="s">
        <v>8</v>
      </c>
      <c r="E212" s="29" t="s">
        <v>152</v>
      </c>
      <c r="F212" s="123" t="s">
        <v>153</v>
      </c>
      <c r="G212" s="133">
        <v>200000</v>
      </c>
      <c r="H212" s="98"/>
      <c r="I212" s="94">
        <f t="shared" si="4"/>
        <v>200000</v>
      </c>
    </row>
    <row r="213" spans="2:9" ht="132" hidden="1" thickBot="1" x14ac:dyDescent="0.35">
      <c r="B213" s="25">
        <v>119800</v>
      </c>
      <c r="C213" s="25">
        <v>9800</v>
      </c>
      <c r="D213" s="101" t="s">
        <v>8</v>
      </c>
      <c r="E213" s="29" t="s">
        <v>152</v>
      </c>
      <c r="F213" s="123" t="s">
        <v>154</v>
      </c>
      <c r="G213" s="133">
        <v>200000</v>
      </c>
      <c r="H213" s="98"/>
      <c r="I213" s="94">
        <f t="shared" si="4"/>
        <v>200000</v>
      </c>
    </row>
    <row r="214" spans="2:9" ht="75.75" hidden="1" thickBot="1" x14ac:dyDescent="0.35">
      <c r="B214" s="25">
        <v>119800</v>
      </c>
      <c r="C214" s="25">
        <v>9800</v>
      </c>
      <c r="D214" s="101" t="s">
        <v>8</v>
      </c>
      <c r="E214" s="29" t="s">
        <v>152</v>
      </c>
      <c r="F214" s="123" t="s">
        <v>155</v>
      </c>
      <c r="G214" s="133">
        <v>100000</v>
      </c>
      <c r="H214" s="98"/>
      <c r="I214" s="94">
        <f t="shared" si="4"/>
        <v>100000</v>
      </c>
    </row>
    <row r="215" spans="2:9" ht="132" hidden="1" thickBot="1" x14ac:dyDescent="0.35">
      <c r="B215" s="25">
        <v>119800</v>
      </c>
      <c r="C215" s="25">
        <v>9800</v>
      </c>
      <c r="D215" s="101" t="s">
        <v>8</v>
      </c>
      <c r="E215" s="29" t="s">
        <v>152</v>
      </c>
      <c r="F215" s="123" t="s">
        <v>174</v>
      </c>
      <c r="G215" s="133">
        <v>50000</v>
      </c>
      <c r="H215" s="98"/>
      <c r="I215" s="94">
        <f t="shared" si="4"/>
        <v>50000</v>
      </c>
    </row>
    <row r="216" spans="2:9" ht="150.75" hidden="1" thickBot="1" x14ac:dyDescent="0.35">
      <c r="B216" s="25">
        <v>119800</v>
      </c>
      <c r="C216" s="25">
        <v>9800</v>
      </c>
      <c r="D216" s="101" t="s">
        <v>8</v>
      </c>
      <c r="E216" s="29" t="s">
        <v>152</v>
      </c>
      <c r="F216" s="123" t="s">
        <v>156</v>
      </c>
      <c r="G216" s="133">
        <v>40000</v>
      </c>
      <c r="H216" s="98"/>
      <c r="I216" s="94">
        <f t="shared" si="4"/>
        <v>40000</v>
      </c>
    </row>
    <row r="217" spans="2:9" ht="19.5" hidden="1" thickBot="1" x14ac:dyDescent="0.35">
      <c r="B217" s="26" t="s">
        <v>160</v>
      </c>
      <c r="C217" s="25"/>
      <c r="D217" s="101"/>
      <c r="E217" s="29" t="s">
        <v>161</v>
      </c>
      <c r="F217" s="123"/>
      <c r="G217" s="133">
        <f>G218</f>
        <v>430258</v>
      </c>
      <c r="H217" s="133">
        <f>H218</f>
        <v>2098333</v>
      </c>
      <c r="I217" s="94">
        <f t="shared" si="4"/>
        <v>2528591</v>
      </c>
    </row>
    <row r="218" spans="2:9" ht="38.25" hidden="1" thickBot="1" x14ac:dyDescent="0.35">
      <c r="B218" s="26" t="s">
        <v>162</v>
      </c>
      <c r="C218" s="25"/>
      <c r="D218" s="101"/>
      <c r="E218" s="29" t="s">
        <v>62</v>
      </c>
      <c r="F218" s="123"/>
      <c r="G218" s="133">
        <f>G219+G220+G221+G222</f>
        <v>430258</v>
      </c>
      <c r="H218" s="133">
        <f>H219+H220+H221+H222</f>
        <v>2098333</v>
      </c>
      <c r="I218" s="94">
        <f t="shared" si="4"/>
        <v>2528591</v>
      </c>
    </row>
    <row r="219" spans="2:9" ht="75.75" hidden="1" thickBot="1" x14ac:dyDescent="0.35">
      <c r="B219" s="25" t="s">
        <v>163</v>
      </c>
      <c r="C219" s="25">
        <v>1162</v>
      </c>
      <c r="D219" s="101" t="s">
        <v>67</v>
      </c>
      <c r="E219" s="102" t="s">
        <v>96</v>
      </c>
      <c r="F219" s="103" t="s">
        <v>97</v>
      </c>
      <c r="G219" s="133">
        <v>370258</v>
      </c>
      <c r="H219" s="98"/>
      <c r="I219" s="94">
        <f t="shared" si="4"/>
        <v>370258</v>
      </c>
    </row>
    <row r="220" spans="2:9" ht="112.5" hidden="1" x14ac:dyDescent="0.2">
      <c r="B220" s="25" t="s">
        <v>66</v>
      </c>
      <c r="C220" s="25">
        <v>1020</v>
      </c>
      <c r="D220" s="101" t="s">
        <v>10</v>
      </c>
      <c r="E220" s="28" t="s">
        <v>98</v>
      </c>
      <c r="F220" s="13" t="s">
        <v>139</v>
      </c>
      <c r="G220" s="133"/>
      <c r="H220" s="98">
        <v>1210833</v>
      </c>
      <c r="I220" s="94">
        <f t="shared" si="4"/>
        <v>1210833</v>
      </c>
    </row>
    <row r="221" spans="2:9" ht="112.5" hidden="1" x14ac:dyDescent="0.2">
      <c r="B221" s="25" t="s">
        <v>66</v>
      </c>
      <c r="C221" s="25">
        <v>1020</v>
      </c>
      <c r="D221" s="101" t="s">
        <v>10</v>
      </c>
      <c r="E221" s="28" t="s">
        <v>98</v>
      </c>
      <c r="F221" s="13" t="s">
        <v>140</v>
      </c>
      <c r="G221" s="133">
        <v>60000</v>
      </c>
      <c r="H221" s="98">
        <v>0</v>
      </c>
      <c r="I221" s="94">
        <f t="shared" si="4"/>
        <v>60000</v>
      </c>
    </row>
    <row r="222" spans="2:9" ht="75" hidden="1" x14ac:dyDescent="0.2">
      <c r="B222" s="25" t="s">
        <v>63</v>
      </c>
      <c r="C222" s="25">
        <v>1010</v>
      </c>
      <c r="D222" s="101" t="s">
        <v>10</v>
      </c>
      <c r="E222" s="28" t="s">
        <v>9</v>
      </c>
      <c r="F222" s="13" t="s">
        <v>139</v>
      </c>
      <c r="G222" s="23"/>
      <c r="H222" s="98">
        <v>887500</v>
      </c>
      <c r="I222" s="94">
        <f t="shared" si="4"/>
        <v>887500</v>
      </c>
    </row>
    <row r="223" spans="2:9" ht="18.75" hidden="1" x14ac:dyDescent="0.3">
      <c r="B223" s="124"/>
      <c r="C223" s="124"/>
      <c r="D223" s="125"/>
      <c r="E223" s="126" t="s">
        <v>53</v>
      </c>
      <c r="F223" s="127"/>
      <c r="G223" s="128">
        <f>G181+G217</f>
        <v>25626116</v>
      </c>
      <c r="H223" s="128">
        <f>H181+H217</f>
        <v>30463430</v>
      </c>
      <c r="I223" s="128">
        <f>I181+I217</f>
        <v>56089546</v>
      </c>
    </row>
    <row r="224" spans="2:9" ht="18.75" hidden="1" x14ac:dyDescent="0.3">
      <c r="F224" s="129"/>
    </row>
    <row r="225" spans="2:11" hidden="1" x14ac:dyDescent="0.2">
      <c r="B225" s="348"/>
      <c r="C225" s="348"/>
      <c r="D225" s="348"/>
      <c r="E225" s="348"/>
      <c r="F225" s="348"/>
      <c r="G225" s="348"/>
      <c r="H225" s="348"/>
      <c r="I225" s="348"/>
    </row>
    <row r="226" spans="2:11" hidden="1" x14ac:dyDescent="0.2">
      <c r="B226" s="333"/>
      <c r="C226" s="333"/>
      <c r="D226" s="333"/>
      <c r="E226" s="333"/>
      <c r="F226" s="333"/>
      <c r="G226" s="333"/>
      <c r="H226" s="333"/>
      <c r="I226" s="333"/>
    </row>
    <row r="227" spans="2:11" hidden="1" x14ac:dyDescent="0.2">
      <c r="B227" s="333"/>
      <c r="C227" s="333"/>
      <c r="D227" s="333"/>
      <c r="E227" s="333"/>
      <c r="F227" s="333"/>
      <c r="G227" s="333"/>
      <c r="H227" s="333"/>
      <c r="I227" s="333"/>
    </row>
    <row r="228" spans="2:11" hidden="1" x14ac:dyDescent="0.2"/>
    <row r="229" spans="2:11" ht="18.75" hidden="1" x14ac:dyDescent="0.3">
      <c r="B229" s="3" t="s">
        <v>54</v>
      </c>
      <c r="C229" s="97"/>
      <c r="D229" s="97"/>
      <c r="E229" s="97"/>
      <c r="F229" s="113"/>
      <c r="G229" s="130" t="s">
        <v>137</v>
      </c>
      <c r="H229" s="97"/>
      <c r="I229" s="97"/>
    </row>
    <row r="230" spans="2:11" hidden="1" x14ac:dyDescent="0.2"/>
    <row r="231" spans="2:11" hidden="1" x14ac:dyDescent="0.2"/>
    <row r="232" spans="2:11" ht="42.75" customHeight="1" x14ac:dyDescent="0.2">
      <c r="G232" s="340" t="s">
        <v>200</v>
      </c>
      <c r="H232" s="340"/>
      <c r="I232" s="340"/>
      <c r="J232" s="340"/>
      <c r="K232" s="340"/>
    </row>
    <row r="233" spans="2:11" ht="24" customHeight="1" x14ac:dyDescent="0.2">
      <c r="B233" s="341" t="s">
        <v>205</v>
      </c>
      <c r="C233" s="341"/>
      <c r="D233" s="341"/>
      <c r="E233" s="341"/>
      <c r="F233" s="341"/>
      <c r="G233" s="341"/>
      <c r="H233" s="341"/>
      <c r="I233" s="341"/>
      <c r="J233" s="341"/>
      <c r="K233" s="341"/>
    </row>
    <row r="234" spans="2:11" ht="16.5" customHeight="1" x14ac:dyDescent="0.2">
      <c r="B234" s="5">
        <v>16518000000</v>
      </c>
      <c r="C234" s="85"/>
      <c r="D234" s="85"/>
      <c r="E234" s="85"/>
      <c r="F234" s="85"/>
      <c r="G234" s="85"/>
      <c r="H234" s="85"/>
      <c r="I234" s="85"/>
      <c r="J234" s="85"/>
      <c r="K234" s="85"/>
    </row>
    <row r="235" spans="2:11" ht="14.25" customHeight="1" thickBot="1" x14ac:dyDescent="0.25">
      <c r="B235" s="7" t="s">
        <v>0</v>
      </c>
      <c r="C235" s="88"/>
      <c r="D235" s="88"/>
      <c r="E235" s="88"/>
      <c r="F235" s="88"/>
      <c r="G235" s="88"/>
      <c r="H235" s="89"/>
      <c r="K235" s="136" t="s">
        <v>38</v>
      </c>
    </row>
    <row r="236" spans="2:11" ht="96.75" customHeight="1" x14ac:dyDescent="0.2">
      <c r="B236" s="342" t="s">
        <v>70</v>
      </c>
      <c r="C236" s="344" t="s">
        <v>175</v>
      </c>
      <c r="D236" s="344" t="s">
        <v>176</v>
      </c>
      <c r="E236" s="344" t="s">
        <v>177</v>
      </c>
      <c r="F236" s="346" t="s">
        <v>92</v>
      </c>
      <c r="G236" s="344" t="s">
        <v>178</v>
      </c>
      <c r="H236" s="334" t="s">
        <v>1</v>
      </c>
      <c r="I236" s="336" t="s">
        <v>179</v>
      </c>
      <c r="J236" s="338" t="s">
        <v>180</v>
      </c>
      <c r="K236" s="339"/>
    </row>
    <row r="237" spans="2:11" ht="39" customHeight="1" thickBot="1" x14ac:dyDescent="0.25">
      <c r="B237" s="343"/>
      <c r="C237" s="345"/>
      <c r="D237" s="345"/>
      <c r="E237" s="345"/>
      <c r="F237" s="347"/>
      <c r="G237" s="345"/>
      <c r="H237" s="335"/>
      <c r="I237" s="337"/>
      <c r="J237" s="183" t="s">
        <v>1</v>
      </c>
      <c r="K237" s="184" t="s">
        <v>181</v>
      </c>
    </row>
    <row r="238" spans="2:11" ht="36.75" customHeight="1" thickBot="1" x14ac:dyDescent="0.3">
      <c r="B238" s="208" t="s">
        <v>5</v>
      </c>
      <c r="C238" s="209"/>
      <c r="D238" s="210"/>
      <c r="E238" s="211" t="s">
        <v>6</v>
      </c>
      <c r="F238" s="212"/>
      <c r="G238" s="213"/>
      <c r="H238" s="214">
        <v>91700</v>
      </c>
      <c r="I238" s="215">
        <v>87000</v>
      </c>
      <c r="J238" s="215">
        <v>4700</v>
      </c>
      <c r="K238" s="216">
        <v>4700</v>
      </c>
    </row>
    <row r="239" spans="2:11" ht="36.75" customHeight="1" thickBot="1" x14ac:dyDescent="0.25">
      <c r="B239" s="208" t="s">
        <v>7</v>
      </c>
      <c r="C239" s="209"/>
      <c r="D239" s="210"/>
      <c r="E239" s="211" t="s">
        <v>6</v>
      </c>
      <c r="F239" s="217"/>
      <c r="G239" s="218"/>
      <c r="H239" s="219">
        <v>91700</v>
      </c>
      <c r="I239" s="220">
        <v>87000</v>
      </c>
      <c r="J239" s="220">
        <v>4700</v>
      </c>
      <c r="K239" s="221">
        <v>4700</v>
      </c>
    </row>
    <row r="240" spans="2:11" ht="19.5" hidden="1" thickBot="1" x14ac:dyDescent="0.3">
      <c r="B240" s="300" t="s">
        <v>95</v>
      </c>
      <c r="C240" s="301">
        <v>1162</v>
      </c>
      <c r="D240" s="302" t="s">
        <v>67</v>
      </c>
      <c r="E240" s="303" t="s">
        <v>96</v>
      </c>
      <c r="F240" s="304"/>
      <c r="G240" s="305"/>
      <c r="H240" s="306"/>
      <c r="I240" s="307"/>
      <c r="J240" s="308"/>
      <c r="K240" s="309"/>
    </row>
    <row r="241" spans="2:11" ht="35.25" customHeight="1" thickBot="1" x14ac:dyDescent="0.25">
      <c r="B241" s="294" t="s">
        <v>11</v>
      </c>
      <c r="C241" s="295">
        <v>3000</v>
      </c>
      <c r="D241" s="296"/>
      <c r="E241" s="297" t="s">
        <v>12</v>
      </c>
      <c r="F241" s="298"/>
      <c r="G241" s="299"/>
      <c r="H241" s="219">
        <v>75000</v>
      </c>
      <c r="I241" s="220">
        <v>75000</v>
      </c>
      <c r="J241" s="285">
        <v>0</v>
      </c>
      <c r="K241" s="286">
        <v>0</v>
      </c>
    </row>
    <row r="242" spans="2:11" ht="31.5" hidden="1" x14ac:dyDescent="0.2">
      <c r="B242" s="287" t="s">
        <v>141</v>
      </c>
      <c r="C242" s="222">
        <v>3210</v>
      </c>
      <c r="D242" s="288">
        <v>1050</v>
      </c>
      <c r="E242" s="289" t="s">
        <v>104</v>
      </c>
      <c r="F242" s="290"/>
      <c r="G242" s="291"/>
      <c r="H242" s="223">
        <f t="shared" ref="H242:H257" si="5">J242+I242</f>
        <v>0</v>
      </c>
      <c r="I242" s="224"/>
      <c r="J242" s="292">
        <f t="shared" ref="J242:J257" si="6">K242</f>
        <v>0</v>
      </c>
      <c r="K242" s="293"/>
    </row>
    <row r="243" spans="2:11" ht="78" customHeight="1" x14ac:dyDescent="0.2">
      <c r="B243" s="230" t="s">
        <v>13</v>
      </c>
      <c r="C243" s="231">
        <v>3104</v>
      </c>
      <c r="D243" s="234">
        <v>1020</v>
      </c>
      <c r="E243" s="235" t="s">
        <v>182</v>
      </c>
      <c r="F243" s="190" t="s">
        <v>183</v>
      </c>
      <c r="G243" s="191" t="s">
        <v>201</v>
      </c>
      <c r="H243" s="192">
        <v>105000</v>
      </c>
      <c r="I243" s="140">
        <v>105000</v>
      </c>
      <c r="J243" s="141">
        <f t="shared" si="6"/>
        <v>0</v>
      </c>
      <c r="K243" s="142">
        <v>0</v>
      </c>
    </row>
    <row r="244" spans="2:11" ht="84.75" customHeight="1" thickBot="1" x14ac:dyDescent="0.25">
      <c r="B244" s="230" t="s">
        <v>14</v>
      </c>
      <c r="C244" s="231">
        <v>3140</v>
      </c>
      <c r="D244" s="234">
        <v>1040</v>
      </c>
      <c r="E244" s="271" t="s">
        <v>184</v>
      </c>
      <c r="F244" s="190" t="s">
        <v>185</v>
      </c>
      <c r="G244" s="191" t="s">
        <v>202</v>
      </c>
      <c r="H244" s="192">
        <v>-30000</v>
      </c>
      <c r="I244" s="140">
        <v>-30000</v>
      </c>
      <c r="J244" s="141">
        <f t="shared" si="6"/>
        <v>0</v>
      </c>
      <c r="K244" s="142">
        <v>0</v>
      </c>
    </row>
    <row r="245" spans="2:11" ht="32.25" hidden="1" thickBot="1" x14ac:dyDescent="0.25">
      <c r="B245" s="237" t="s">
        <v>64</v>
      </c>
      <c r="C245" s="225">
        <v>4081</v>
      </c>
      <c r="D245" s="238" t="s">
        <v>20</v>
      </c>
      <c r="E245" s="273" t="s">
        <v>65</v>
      </c>
      <c r="F245" s="236"/>
      <c r="G245" s="233"/>
      <c r="H245" s="226">
        <f t="shared" si="5"/>
        <v>0</v>
      </c>
      <c r="I245" s="227"/>
      <c r="J245" s="228">
        <f t="shared" si="6"/>
        <v>0</v>
      </c>
      <c r="K245" s="229"/>
    </row>
    <row r="246" spans="2:11" ht="48" hidden="1" thickBot="1" x14ac:dyDescent="0.25">
      <c r="B246" s="274" t="s">
        <v>57</v>
      </c>
      <c r="C246" s="275">
        <v>6013</v>
      </c>
      <c r="D246" s="276" t="s">
        <v>24</v>
      </c>
      <c r="E246" s="277" t="s">
        <v>58</v>
      </c>
      <c r="F246" s="243" t="s">
        <v>186</v>
      </c>
      <c r="G246" s="278" t="s">
        <v>187</v>
      </c>
      <c r="H246" s="279">
        <f t="shared" si="5"/>
        <v>0</v>
      </c>
      <c r="I246" s="280"/>
      <c r="J246" s="281">
        <f t="shared" si="6"/>
        <v>0</v>
      </c>
      <c r="K246" s="282"/>
    </row>
    <row r="247" spans="2:11" ht="21" customHeight="1" thickBot="1" x14ac:dyDescent="0.25">
      <c r="B247" s="283" t="s">
        <v>22</v>
      </c>
      <c r="C247" s="284">
        <v>6000</v>
      </c>
      <c r="D247" s="310"/>
      <c r="E247" s="239" t="s">
        <v>23</v>
      </c>
      <c r="F247" s="311"/>
      <c r="G247" s="312"/>
      <c r="H247" s="219">
        <f>I247+J247</f>
        <v>-162000</v>
      </c>
      <c r="I247" s="220">
        <f>I248+I249+I250</f>
        <v>-162000</v>
      </c>
      <c r="J247" s="285">
        <f>K247</f>
        <v>0</v>
      </c>
      <c r="K247" s="286">
        <f>K248+K249+K250</f>
        <v>0</v>
      </c>
    </row>
    <row r="248" spans="2:11" ht="81.75" customHeight="1" x14ac:dyDescent="0.2">
      <c r="B248" s="249" t="s">
        <v>45</v>
      </c>
      <c r="C248" s="250">
        <v>6030</v>
      </c>
      <c r="D248" s="313" t="s">
        <v>24</v>
      </c>
      <c r="E248" s="252" t="s">
        <v>25</v>
      </c>
      <c r="F248" s="290" t="s">
        <v>188</v>
      </c>
      <c r="G248" s="253" t="s">
        <v>203</v>
      </c>
      <c r="H248" s="254">
        <v>-57000</v>
      </c>
      <c r="I248" s="255">
        <v>-57000</v>
      </c>
      <c r="J248" s="256"/>
      <c r="K248" s="257"/>
    </row>
    <row r="249" spans="2:11" ht="81" customHeight="1" x14ac:dyDescent="0.2">
      <c r="B249" s="241" t="s">
        <v>45</v>
      </c>
      <c r="C249" s="242">
        <v>6030</v>
      </c>
      <c r="D249" s="314" t="s">
        <v>24</v>
      </c>
      <c r="E249" s="232" t="s">
        <v>25</v>
      </c>
      <c r="F249" s="315" t="s">
        <v>189</v>
      </c>
      <c r="G249" s="244" t="s">
        <v>201</v>
      </c>
      <c r="H249" s="245">
        <v>-218000</v>
      </c>
      <c r="I249" s="246">
        <v>-218000</v>
      </c>
      <c r="J249" s="247">
        <f t="shared" si="6"/>
        <v>0</v>
      </c>
      <c r="K249" s="248">
        <v>0</v>
      </c>
    </row>
    <row r="250" spans="2:11" ht="78.75" customHeight="1" thickBot="1" x14ac:dyDescent="0.3">
      <c r="B250" s="316"/>
      <c r="C250" s="317">
        <v>6030</v>
      </c>
      <c r="D250" s="314" t="s">
        <v>24</v>
      </c>
      <c r="E250" s="243" t="s">
        <v>25</v>
      </c>
      <c r="F250" s="315" t="s">
        <v>190</v>
      </c>
      <c r="G250" s="244" t="s">
        <v>202</v>
      </c>
      <c r="H250" s="245">
        <v>113000</v>
      </c>
      <c r="I250" s="246">
        <v>113000</v>
      </c>
      <c r="J250" s="247">
        <v>0</v>
      </c>
      <c r="K250" s="248">
        <v>0</v>
      </c>
    </row>
    <row r="251" spans="2:11" ht="15" customHeight="1" thickBot="1" x14ac:dyDescent="0.25">
      <c r="B251" s="208" t="s">
        <v>191</v>
      </c>
      <c r="C251" s="295">
        <v>7000</v>
      </c>
      <c r="D251" s="296"/>
      <c r="E251" s="239" t="s">
        <v>27</v>
      </c>
      <c r="F251" s="318"/>
      <c r="G251" s="299"/>
      <c r="H251" s="219"/>
      <c r="I251" s="220"/>
      <c r="J251" s="285"/>
      <c r="K251" s="286"/>
    </row>
    <row r="252" spans="2:11" ht="81.75" customHeight="1" x14ac:dyDescent="0.2">
      <c r="B252" s="249" t="s">
        <v>30</v>
      </c>
      <c r="C252" s="250">
        <v>7310</v>
      </c>
      <c r="D252" s="313"/>
      <c r="E252" s="252" t="s">
        <v>81</v>
      </c>
      <c r="F252" s="290" t="s">
        <v>192</v>
      </c>
      <c r="G252" s="253" t="s">
        <v>201</v>
      </c>
      <c r="H252" s="254">
        <v>-22200</v>
      </c>
      <c r="I252" s="255">
        <v>0</v>
      </c>
      <c r="J252" s="256">
        <v>-22200</v>
      </c>
      <c r="K252" s="257">
        <v>-22200</v>
      </c>
    </row>
    <row r="253" spans="2:11" ht="78.75" customHeight="1" x14ac:dyDescent="0.2">
      <c r="B253" s="230" t="s">
        <v>32</v>
      </c>
      <c r="C253" s="231">
        <v>7350</v>
      </c>
      <c r="D253" s="319" t="s">
        <v>31</v>
      </c>
      <c r="E253" s="232" t="s">
        <v>33</v>
      </c>
      <c r="F253" s="272" t="s">
        <v>193</v>
      </c>
      <c r="G253" s="191" t="s">
        <v>204</v>
      </c>
      <c r="H253" s="192">
        <v>49500</v>
      </c>
      <c r="I253" s="140">
        <v>0</v>
      </c>
      <c r="J253" s="141">
        <v>49500</v>
      </c>
      <c r="K253" s="142">
        <v>49500</v>
      </c>
    </row>
    <row r="254" spans="2:11" ht="81" customHeight="1" x14ac:dyDescent="0.2">
      <c r="B254" s="258" t="s">
        <v>35</v>
      </c>
      <c r="C254" s="259">
        <v>7600</v>
      </c>
      <c r="D254" s="320"/>
      <c r="E254" s="321" t="s">
        <v>194</v>
      </c>
      <c r="F254" s="322"/>
      <c r="G254" s="260"/>
      <c r="H254" s="261">
        <v>-32000</v>
      </c>
      <c r="I254" s="261">
        <v>0</v>
      </c>
      <c r="J254" s="323">
        <v>-32000</v>
      </c>
      <c r="K254" s="324">
        <v>-32000</v>
      </c>
    </row>
    <row r="255" spans="2:11" ht="81.75" customHeight="1" thickBot="1" x14ac:dyDescent="0.25">
      <c r="B255" s="262" t="s">
        <v>36</v>
      </c>
      <c r="C255" s="263">
        <v>7670</v>
      </c>
      <c r="D255" s="325" t="s">
        <v>37</v>
      </c>
      <c r="E255" s="232" t="s">
        <v>147</v>
      </c>
      <c r="F255" s="190" t="s">
        <v>195</v>
      </c>
      <c r="G255" s="191" t="s">
        <v>202</v>
      </c>
      <c r="H255" s="192">
        <v>-32000</v>
      </c>
      <c r="I255" s="140">
        <v>0</v>
      </c>
      <c r="J255" s="141">
        <v>-32000</v>
      </c>
      <c r="K255" s="142">
        <v>-32000</v>
      </c>
    </row>
    <row r="256" spans="2:11" ht="32.25" hidden="1" thickBot="1" x14ac:dyDescent="0.25">
      <c r="B256" s="262" t="s">
        <v>52</v>
      </c>
      <c r="C256" s="263">
        <v>7670</v>
      </c>
      <c r="D256" s="264" t="s">
        <v>146</v>
      </c>
      <c r="E256" s="251" t="s">
        <v>147</v>
      </c>
      <c r="F256" s="240"/>
      <c r="G256" s="265"/>
      <c r="H256" s="192">
        <f t="shared" si="5"/>
        <v>0</v>
      </c>
      <c r="I256" s="140"/>
      <c r="J256" s="141">
        <f t="shared" si="6"/>
        <v>0</v>
      </c>
      <c r="K256" s="142"/>
    </row>
    <row r="257" spans="2:11" ht="111" hidden="1" thickBot="1" x14ac:dyDescent="0.25">
      <c r="B257" s="262">
        <v>117691</v>
      </c>
      <c r="C257" s="263">
        <v>7691</v>
      </c>
      <c r="D257" s="264" t="s">
        <v>146</v>
      </c>
      <c r="E257" s="266" t="s">
        <v>149</v>
      </c>
      <c r="F257" s="232" t="s">
        <v>139</v>
      </c>
      <c r="G257" s="265"/>
      <c r="H257" s="192">
        <f t="shared" si="5"/>
        <v>0</v>
      </c>
      <c r="I257" s="140"/>
      <c r="J257" s="141">
        <f t="shared" si="6"/>
        <v>0</v>
      </c>
      <c r="K257" s="142"/>
    </row>
    <row r="258" spans="2:11" ht="95.25" hidden="1" thickBot="1" x14ac:dyDescent="0.25">
      <c r="B258" s="187" t="s">
        <v>66</v>
      </c>
      <c r="C258" s="186">
        <v>1020</v>
      </c>
      <c r="D258" s="193" t="s">
        <v>10</v>
      </c>
      <c r="E258" s="326" t="s">
        <v>98</v>
      </c>
      <c r="F258" s="78" t="s">
        <v>186</v>
      </c>
      <c r="G258" s="38" t="s">
        <v>187</v>
      </c>
      <c r="H258" s="42"/>
      <c r="I258" s="139"/>
      <c r="J258" s="143"/>
      <c r="K258" s="144"/>
    </row>
    <row r="259" spans="2:11" ht="95.25" hidden="1" thickBot="1" x14ac:dyDescent="0.25">
      <c r="B259" s="187" t="s">
        <v>66</v>
      </c>
      <c r="C259" s="186">
        <v>1020</v>
      </c>
      <c r="D259" s="193" t="s">
        <v>10</v>
      </c>
      <c r="E259" s="72" t="s">
        <v>98</v>
      </c>
      <c r="F259" s="78" t="s">
        <v>196</v>
      </c>
      <c r="G259" s="194" t="s">
        <v>197</v>
      </c>
      <c r="H259" s="42"/>
      <c r="I259" s="139"/>
      <c r="J259" s="143"/>
      <c r="K259" s="144"/>
    </row>
    <row r="260" spans="2:11" ht="48" hidden="1" thickBot="1" x14ac:dyDescent="0.25">
      <c r="B260" s="195" t="s">
        <v>63</v>
      </c>
      <c r="C260" s="196">
        <v>1010</v>
      </c>
      <c r="D260" s="197" t="s">
        <v>10</v>
      </c>
      <c r="E260" s="198" t="s">
        <v>9</v>
      </c>
      <c r="F260" s="189" t="s">
        <v>186</v>
      </c>
      <c r="G260" s="199" t="s">
        <v>187</v>
      </c>
      <c r="H260" s="200"/>
      <c r="I260" s="145"/>
      <c r="J260" s="146"/>
      <c r="K260" s="147"/>
    </row>
    <row r="261" spans="2:11" ht="17.25" customHeight="1" thickBot="1" x14ac:dyDescent="0.25">
      <c r="B261" s="201"/>
      <c r="C261" s="202"/>
      <c r="D261" s="203"/>
      <c r="E261" s="188" t="s">
        <v>53</v>
      </c>
      <c r="F261" s="204"/>
      <c r="G261" s="205"/>
      <c r="H261" s="185">
        <v>91700</v>
      </c>
      <c r="I261" s="137">
        <v>87000</v>
      </c>
      <c r="J261" s="137">
        <v>4700</v>
      </c>
      <c r="K261" s="138">
        <v>4700</v>
      </c>
    </row>
    <row r="262" spans="2:11" ht="18.75" x14ac:dyDescent="0.3">
      <c r="F262" s="129"/>
    </row>
    <row r="263" spans="2:11" ht="18.75" x14ac:dyDescent="0.3">
      <c r="B263" s="206" t="s">
        <v>198</v>
      </c>
      <c r="C263" s="80"/>
      <c r="D263" s="80"/>
      <c r="E263" s="80"/>
      <c r="F263" s="82"/>
      <c r="G263" s="207" t="s">
        <v>199</v>
      </c>
      <c r="H263" s="97"/>
      <c r="I263" s="97"/>
    </row>
    <row r="264" spans="2:11" ht="15.75" customHeight="1" x14ac:dyDescent="0.2">
      <c r="B264" s="90"/>
      <c r="C264" s="90"/>
      <c r="D264" s="90"/>
      <c r="E264" s="90"/>
      <c r="F264" s="90"/>
      <c r="G264" s="90"/>
      <c r="H264" s="90"/>
      <c r="I264" s="90"/>
    </row>
    <row r="265" spans="2:11" x14ac:dyDescent="0.2">
      <c r="B265" s="90"/>
      <c r="C265" s="90"/>
      <c r="D265" s="90"/>
      <c r="E265" s="90"/>
      <c r="F265" s="90"/>
      <c r="G265" s="90"/>
      <c r="H265" s="90"/>
      <c r="I265" s="90"/>
    </row>
    <row r="266" spans="2:11" ht="15" x14ac:dyDescent="0.2">
      <c r="B266" s="90"/>
      <c r="C266" s="90"/>
      <c r="D266" s="90"/>
      <c r="E266" s="90"/>
      <c r="F266" s="90"/>
      <c r="G266" s="330"/>
      <c r="H266" s="330"/>
      <c r="I266" s="330"/>
      <c r="J266" s="330"/>
    </row>
    <row r="267" spans="2:11" ht="22.5" x14ac:dyDescent="0.2">
      <c r="B267" s="331"/>
      <c r="C267" s="331"/>
      <c r="D267" s="331"/>
      <c r="E267" s="331"/>
      <c r="F267" s="331"/>
      <c r="G267" s="331"/>
      <c r="H267" s="331"/>
      <c r="I267" s="331"/>
    </row>
    <row r="268" spans="2:11" ht="18.75" x14ac:dyDescent="0.3">
      <c r="B268" s="135"/>
      <c r="C268" s="88"/>
      <c r="D268" s="88"/>
      <c r="E268" s="88"/>
      <c r="F268" s="88"/>
      <c r="G268" s="88"/>
      <c r="H268" s="89"/>
      <c r="I268" s="136"/>
    </row>
    <row r="269" spans="2:11" ht="15.75" x14ac:dyDescent="0.2">
      <c r="B269" s="148"/>
      <c r="C269" s="148"/>
      <c r="D269" s="148"/>
      <c r="E269" s="148"/>
      <c r="F269" s="149"/>
      <c r="G269" s="150"/>
      <c r="H269" s="149"/>
      <c r="I269" s="149"/>
    </row>
    <row r="270" spans="2:11" ht="18.75" x14ac:dyDescent="0.3">
      <c r="B270" s="110"/>
      <c r="C270" s="151"/>
      <c r="D270" s="152"/>
      <c r="E270" s="109"/>
      <c r="F270" s="153"/>
      <c r="G270" s="154"/>
      <c r="H270" s="153"/>
      <c r="I270" s="153"/>
    </row>
    <row r="271" spans="2:11" ht="18.75" x14ac:dyDescent="0.2">
      <c r="B271" s="110"/>
      <c r="C271" s="151"/>
      <c r="D271" s="152"/>
      <c r="E271" s="109"/>
      <c r="F271" s="155"/>
      <c r="G271" s="155"/>
      <c r="H271" s="155"/>
      <c r="I271" s="153"/>
    </row>
    <row r="272" spans="2:11" ht="18.75" x14ac:dyDescent="0.3">
      <c r="B272" s="110"/>
      <c r="C272" s="110"/>
      <c r="D272" s="111"/>
      <c r="E272" s="134"/>
      <c r="F272" s="156"/>
      <c r="G272" s="155"/>
      <c r="H272" s="155"/>
      <c r="I272" s="153"/>
    </row>
    <row r="273" spans="2:9" ht="18.75" x14ac:dyDescent="0.3">
      <c r="B273" s="110"/>
      <c r="C273" s="110"/>
      <c r="D273" s="111"/>
      <c r="E273" s="134"/>
      <c r="F273" s="156"/>
      <c r="G273" s="155"/>
      <c r="H273" s="155"/>
      <c r="I273" s="153"/>
    </row>
    <row r="274" spans="2:9" ht="18.75" x14ac:dyDescent="0.2">
      <c r="B274" s="110"/>
      <c r="C274" s="110"/>
      <c r="D274" s="157"/>
      <c r="E274" s="109"/>
      <c r="F274" s="158"/>
      <c r="G274" s="159"/>
      <c r="H274" s="20"/>
      <c r="I274" s="153"/>
    </row>
    <row r="275" spans="2:9" ht="18.75" x14ac:dyDescent="0.3">
      <c r="B275" s="110"/>
      <c r="C275" s="110"/>
      <c r="D275" s="111"/>
      <c r="E275" s="134"/>
      <c r="F275" s="160"/>
      <c r="G275" s="111"/>
      <c r="H275" s="109"/>
      <c r="I275" s="153"/>
    </row>
    <row r="276" spans="2:9" ht="18.75" x14ac:dyDescent="0.3">
      <c r="B276" s="110"/>
      <c r="C276" s="110"/>
      <c r="D276" s="161"/>
      <c r="E276" s="134"/>
      <c r="F276" s="162"/>
      <c r="G276" s="111"/>
      <c r="H276" s="109"/>
      <c r="I276" s="153"/>
    </row>
    <row r="277" spans="2:9" ht="18.75" x14ac:dyDescent="0.3">
      <c r="B277" s="110"/>
      <c r="C277" s="110"/>
      <c r="D277" s="161"/>
      <c r="E277" s="134"/>
      <c r="F277" s="162"/>
      <c r="G277" s="111"/>
      <c r="H277" s="109"/>
      <c r="I277" s="153"/>
    </row>
    <row r="278" spans="2:9" ht="18.75" x14ac:dyDescent="0.3">
      <c r="B278" s="110"/>
      <c r="C278" s="110"/>
      <c r="D278" s="161"/>
      <c r="E278" s="134"/>
      <c r="F278" s="163"/>
      <c r="G278" s="159"/>
      <c r="H278" s="20"/>
      <c r="I278" s="153"/>
    </row>
    <row r="279" spans="2:9" ht="18.75" x14ac:dyDescent="0.3">
      <c r="B279" s="164"/>
      <c r="C279" s="164"/>
      <c r="D279" s="161"/>
      <c r="E279" s="1"/>
      <c r="F279" s="165"/>
      <c r="G279" s="159"/>
      <c r="H279" s="155"/>
      <c r="I279" s="153"/>
    </row>
    <row r="280" spans="2:9" ht="18.75" x14ac:dyDescent="0.3">
      <c r="B280" s="164"/>
      <c r="C280" s="164"/>
      <c r="D280" s="161"/>
      <c r="E280" s="134"/>
      <c r="F280" s="166"/>
      <c r="G280" s="159"/>
      <c r="H280" s="155"/>
      <c r="I280" s="153"/>
    </row>
    <row r="281" spans="2:9" ht="18.75" x14ac:dyDescent="0.3">
      <c r="B281" s="164"/>
      <c r="C281" s="164"/>
      <c r="D281" s="161"/>
      <c r="E281" s="134"/>
      <c r="F281" s="162"/>
      <c r="G281" s="159"/>
      <c r="H281" s="155"/>
      <c r="I281" s="153"/>
    </row>
    <row r="282" spans="2:9" ht="18.75" x14ac:dyDescent="0.3">
      <c r="B282" s="164"/>
      <c r="C282" s="164"/>
      <c r="D282" s="161"/>
      <c r="E282" s="134"/>
      <c r="F282" s="167"/>
      <c r="G282" s="159"/>
      <c r="H282" s="155"/>
      <c r="I282" s="153"/>
    </row>
    <row r="283" spans="2:9" ht="18.75" x14ac:dyDescent="0.3">
      <c r="B283" s="110"/>
      <c r="C283" s="110"/>
      <c r="D283" s="111"/>
      <c r="E283" s="134"/>
      <c r="F283" s="162"/>
      <c r="G283" s="159"/>
      <c r="H283" s="155"/>
      <c r="I283" s="153"/>
    </row>
    <row r="284" spans="2:9" ht="18.75" x14ac:dyDescent="0.3">
      <c r="B284" s="110"/>
      <c r="C284" s="110"/>
      <c r="D284" s="111"/>
      <c r="E284" s="134"/>
      <c r="F284" s="162"/>
      <c r="G284" s="159"/>
      <c r="H284" s="155"/>
      <c r="I284" s="153"/>
    </row>
    <row r="285" spans="2:9" ht="18.75" x14ac:dyDescent="0.3">
      <c r="B285" s="110"/>
      <c r="C285" s="110"/>
      <c r="D285" s="111"/>
      <c r="E285" s="134"/>
      <c r="F285" s="165"/>
      <c r="G285" s="159"/>
      <c r="H285" s="155"/>
      <c r="I285" s="153"/>
    </row>
    <row r="286" spans="2:9" ht="18.75" x14ac:dyDescent="0.3">
      <c r="B286" s="110"/>
      <c r="C286" s="110"/>
      <c r="D286" s="111"/>
      <c r="E286" s="134"/>
      <c r="F286" s="166"/>
      <c r="G286" s="159"/>
      <c r="H286" s="155"/>
      <c r="I286" s="153"/>
    </row>
    <row r="287" spans="2:9" ht="18.75" x14ac:dyDescent="0.3">
      <c r="B287" s="110"/>
      <c r="C287" s="110"/>
      <c r="D287" s="111"/>
      <c r="E287" s="134"/>
      <c r="F287" s="162"/>
      <c r="G287" s="159"/>
      <c r="H287" s="155"/>
      <c r="I287" s="153"/>
    </row>
    <row r="288" spans="2:9" ht="18.75" x14ac:dyDescent="0.3">
      <c r="B288" s="168"/>
      <c r="C288" s="169"/>
      <c r="D288" s="170"/>
      <c r="E288" s="134"/>
      <c r="F288" s="162"/>
      <c r="G288" s="159"/>
      <c r="H288" s="155"/>
      <c r="I288" s="153"/>
    </row>
    <row r="289" spans="2:9" ht="18.75" x14ac:dyDescent="0.3">
      <c r="B289" s="168"/>
      <c r="C289" s="169"/>
      <c r="D289" s="171"/>
      <c r="E289" s="134"/>
      <c r="F289" s="167"/>
      <c r="G289" s="159"/>
      <c r="H289" s="155"/>
      <c r="I289" s="153"/>
    </row>
    <row r="290" spans="2:9" ht="18.75" x14ac:dyDescent="0.3">
      <c r="B290" s="168"/>
      <c r="C290" s="169"/>
      <c r="D290" s="171"/>
      <c r="E290" s="172"/>
      <c r="F290" s="162"/>
      <c r="G290" s="159"/>
      <c r="H290" s="155"/>
      <c r="I290" s="153"/>
    </row>
    <row r="291" spans="2:9" ht="18.75" x14ac:dyDescent="0.3">
      <c r="B291" s="168"/>
      <c r="C291" s="169"/>
      <c r="D291" s="170"/>
      <c r="E291" s="134"/>
      <c r="F291" s="165"/>
      <c r="G291" s="159"/>
      <c r="H291" s="155"/>
      <c r="I291" s="153"/>
    </row>
    <row r="292" spans="2:9" ht="18.75" x14ac:dyDescent="0.3">
      <c r="B292" s="110"/>
      <c r="C292" s="110"/>
      <c r="D292" s="111"/>
      <c r="E292" s="109"/>
      <c r="F292" s="156"/>
      <c r="G292" s="159"/>
      <c r="H292" s="155"/>
      <c r="I292" s="153"/>
    </row>
    <row r="293" spans="2:9" ht="18.75" x14ac:dyDescent="0.3">
      <c r="B293" s="110"/>
      <c r="C293" s="110"/>
      <c r="D293" s="111"/>
      <c r="E293" s="134"/>
      <c r="F293" s="165"/>
      <c r="G293" s="159"/>
      <c r="H293" s="155"/>
      <c r="I293" s="153"/>
    </row>
    <row r="294" spans="2:9" ht="18.75" x14ac:dyDescent="0.3">
      <c r="B294" s="110"/>
      <c r="C294" s="110"/>
      <c r="D294" s="111"/>
      <c r="E294" s="1"/>
      <c r="F294" s="156"/>
      <c r="G294" s="159"/>
      <c r="H294" s="155"/>
      <c r="I294" s="153"/>
    </row>
    <row r="295" spans="2:9" ht="18.75" x14ac:dyDescent="0.3">
      <c r="B295" s="110"/>
      <c r="C295" s="110"/>
      <c r="D295" s="111"/>
      <c r="E295" s="1"/>
      <c r="F295" s="156"/>
      <c r="G295" s="159"/>
      <c r="H295" s="155"/>
      <c r="I295" s="153"/>
    </row>
    <row r="296" spans="2:9" ht="18.75" x14ac:dyDescent="0.3">
      <c r="B296" s="110"/>
      <c r="C296" s="110"/>
      <c r="D296" s="111"/>
      <c r="E296" s="172"/>
      <c r="F296" s="173"/>
      <c r="G296" s="159"/>
      <c r="H296" s="155"/>
      <c r="I296" s="153"/>
    </row>
    <row r="297" spans="2:9" ht="18.75" x14ac:dyDescent="0.3">
      <c r="B297" s="110"/>
      <c r="C297" s="110"/>
      <c r="D297" s="111"/>
      <c r="E297" s="172"/>
      <c r="F297" s="173"/>
      <c r="G297" s="159"/>
      <c r="H297" s="155"/>
      <c r="I297" s="153"/>
    </row>
    <row r="298" spans="2:9" ht="18.75" x14ac:dyDescent="0.3">
      <c r="B298" s="110"/>
      <c r="C298" s="110"/>
      <c r="D298" s="111"/>
      <c r="E298" s="172"/>
      <c r="F298" s="173"/>
      <c r="G298" s="159"/>
      <c r="H298" s="155"/>
      <c r="I298" s="153"/>
    </row>
    <row r="299" spans="2:9" ht="18.75" x14ac:dyDescent="0.3">
      <c r="B299" s="110"/>
      <c r="C299" s="110"/>
      <c r="D299" s="111"/>
      <c r="E299" s="172"/>
      <c r="F299" s="173"/>
      <c r="G299" s="159"/>
      <c r="H299" s="155"/>
      <c r="I299" s="153"/>
    </row>
    <row r="300" spans="2:9" ht="18.75" x14ac:dyDescent="0.3">
      <c r="B300" s="110"/>
      <c r="C300" s="110"/>
      <c r="D300" s="111"/>
      <c r="E300" s="172"/>
      <c r="F300" s="173"/>
      <c r="G300" s="159"/>
      <c r="H300" s="155"/>
      <c r="I300" s="153"/>
    </row>
    <row r="301" spans="2:9" ht="18.75" x14ac:dyDescent="0.3">
      <c r="B301" s="110"/>
      <c r="C301" s="110"/>
      <c r="D301" s="111"/>
      <c r="E301" s="172"/>
      <c r="F301" s="173"/>
      <c r="G301" s="159"/>
      <c r="H301" s="155"/>
      <c r="I301" s="153"/>
    </row>
    <row r="302" spans="2:9" ht="18.75" x14ac:dyDescent="0.3">
      <c r="B302" s="110"/>
      <c r="C302" s="110"/>
      <c r="D302" s="111"/>
      <c r="E302" s="172"/>
      <c r="F302" s="173"/>
      <c r="G302" s="159"/>
      <c r="H302" s="155"/>
      <c r="I302" s="153"/>
    </row>
    <row r="303" spans="2:9" ht="18.75" x14ac:dyDescent="0.3">
      <c r="B303" s="110"/>
      <c r="C303" s="110"/>
      <c r="D303" s="111"/>
      <c r="E303" s="172"/>
      <c r="F303" s="173"/>
      <c r="G303" s="159"/>
      <c r="H303" s="155"/>
      <c r="I303" s="153"/>
    </row>
    <row r="304" spans="2:9" ht="18.75" x14ac:dyDescent="0.3">
      <c r="B304" s="110"/>
      <c r="C304" s="110"/>
      <c r="D304" s="111"/>
      <c r="E304" s="172"/>
      <c r="F304" s="173"/>
      <c r="G304" s="159"/>
      <c r="H304" s="155"/>
      <c r="I304" s="153"/>
    </row>
    <row r="305" spans="2:9" ht="18.75" x14ac:dyDescent="0.3">
      <c r="B305" s="110"/>
      <c r="C305" s="110"/>
      <c r="D305" s="111"/>
      <c r="E305" s="172"/>
      <c r="F305" s="173"/>
      <c r="G305" s="159"/>
      <c r="H305" s="155"/>
      <c r="I305" s="153"/>
    </row>
    <row r="306" spans="2:9" ht="18.75" x14ac:dyDescent="0.3">
      <c r="B306" s="110"/>
      <c r="C306" s="110"/>
      <c r="D306" s="111"/>
      <c r="E306" s="172"/>
      <c r="F306" s="173"/>
      <c r="G306" s="159"/>
      <c r="H306" s="155"/>
      <c r="I306" s="153"/>
    </row>
    <row r="307" spans="2:9" ht="18.75" x14ac:dyDescent="0.3">
      <c r="B307" s="151"/>
      <c r="C307" s="110"/>
      <c r="D307" s="111"/>
      <c r="E307" s="172"/>
      <c r="F307" s="173"/>
      <c r="G307" s="159"/>
      <c r="H307" s="159"/>
      <c r="I307" s="153"/>
    </row>
    <row r="308" spans="2:9" ht="18.75" x14ac:dyDescent="0.3">
      <c r="B308" s="151"/>
      <c r="C308" s="110"/>
      <c r="D308" s="111"/>
      <c r="E308" s="172"/>
      <c r="F308" s="173"/>
      <c r="G308" s="159"/>
      <c r="H308" s="159"/>
      <c r="I308" s="153"/>
    </row>
    <row r="309" spans="2:9" ht="18.75" x14ac:dyDescent="0.3">
      <c r="B309" s="110"/>
      <c r="C309" s="110"/>
      <c r="D309" s="111"/>
      <c r="E309" s="134"/>
      <c r="F309" s="156"/>
      <c r="G309" s="159"/>
      <c r="H309" s="155"/>
      <c r="I309" s="153"/>
    </row>
    <row r="310" spans="2:9" ht="18.75" x14ac:dyDescent="0.2">
      <c r="B310" s="110"/>
      <c r="C310" s="110"/>
      <c r="D310" s="111"/>
      <c r="E310" s="109"/>
      <c r="F310" s="162"/>
      <c r="G310" s="159"/>
      <c r="H310" s="155"/>
      <c r="I310" s="153"/>
    </row>
    <row r="311" spans="2:9" ht="18.75" x14ac:dyDescent="0.2">
      <c r="B311" s="110"/>
      <c r="C311" s="110"/>
      <c r="D311" s="111"/>
      <c r="E311" s="109"/>
      <c r="F311" s="162"/>
      <c r="G311" s="159"/>
      <c r="H311" s="155"/>
      <c r="I311" s="153"/>
    </row>
    <row r="312" spans="2:9" ht="18.75" x14ac:dyDescent="0.2">
      <c r="B312" s="110"/>
      <c r="C312" s="110"/>
      <c r="D312" s="111"/>
      <c r="E312" s="109"/>
      <c r="F312" s="162"/>
      <c r="G312" s="174"/>
      <c r="H312" s="155"/>
      <c r="I312" s="153"/>
    </row>
    <row r="313" spans="2:9" ht="18.75" x14ac:dyDescent="0.3">
      <c r="B313" s="6"/>
      <c r="C313" s="6"/>
      <c r="D313" s="175"/>
      <c r="E313" s="176"/>
      <c r="F313" s="177"/>
      <c r="G313" s="178"/>
      <c r="H313" s="178"/>
      <c r="I313" s="178"/>
    </row>
    <row r="314" spans="2:9" ht="18.75" x14ac:dyDescent="0.3">
      <c r="B314" s="90"/>
      <c r="C314" s="90"/>
      <c r="D314" s="90"/>
      <c r="E314" s="90"/>
      <c r="F314" s="179"/>
      <c r="G314" s="90"/>
      <c r="H314" s="90"/>
      <c r="I314" s="90"/>
    </row>
    <row r="315" spans="2:9" x14ac:dyDescent="0.2">
      <c r="B315" s="332"/>
      <c r="C315" s="332"/>
      <c r="D315" s="332"/>
      <c r="E315" s="332"/>
      <c r="F315" s="332"/>
      <c r="G315" s="332"/>
      <c r="H315" s="332"/>
      <c r="I315" s="332"/>
    </row>
    <row r="316" spans="2:9" x14ac:dyDescent="0.2">
      <c r="B316" s="333"/>
      <c r="C316" s="333"/>
      <c r="D316" s="333"/>
      <c r="E316" s="333"/>
      <c r="F316" s="333"/>
      <c r="G316" s="333"/>
      <c r="H316" s="333"/>
      <c r="I316" s="333"/>
    </row>
    <row r="317" spans="2:9" x14ac:dyDescent="0.2">
      <c r="B317" s="333"/>
      <c r="C317" s="333"/>
      <c r="D317" s="333"/>
      <c r="E317" s="333"/>
      <c r="F317" s="333"/>
      <c r="G317" s="333"/>
      <c r="H317" s="333"/>
      <c r="I317" s="333"/>
    </row>
    <row r="318" spans="2:9" x14ac:dyDescent="0.2">
      <c r="B318" s="90"/>
      <c r="C318" s="90"/>
      <c r="D318" s="90"/>
      <c r="E318" s="90"/>
      <c r="F318" s="90"/>
      <c r="G318" s="90"/>
      <c r="H318" s="90"/>
      <c r="I318" s="90"/>
    </row>
    <row r="319" spans="2:9" ht="18.75" x14ac:dyDescent="0.3">
      <c r="B319" s="180"/>
      <c r="C319" s="181"/>
      <c r="D319" s="181"/>
      <c r="E319" s="181"/>
      <c r="F319" s="2"/>
      <c r="G319" s="182"/>
      <c r="H319" s="181"/>
      <c r="I319" s="181"/>
    </row>
    <row r="320" spans="2:9" x14ac:dyDescent="0.2">
      <c r="B320" s="90"/>
      <c r="C320" s="90"/>
      <c r="D320" s="90"/>
      <c r="E320" s="90"/>
      <c r="F320" s="90"/>
      <c r="G320" s="90"/>
      <c r="H320" s="90"/>
      <c r="I320" s="90"/>
    </row>
    <row r="321" spans="2:9" x14ac:dyDescent="0.2">
      <c r="B321" s="90"/>
      <c r="C321" s="90"/>
      <c r="D321" s="90"/>
      <c r="E321" s="90"/>
      <c r="F321" s="90"/>
      <c r="G321" s="90"/>
      <c r="H321" s="90"/>
      <c r="I321" s="90"/>
    </row>
  </sheetData>
  <mergeCells count="42">
    <mergeCell ref="G81:J81"/>
    <mergeCell ref="B1:I1"/>
    <mergeCell ref="G2:I2"/>
    <mergeCell ref="B3:I3"/>
    <mergeCell ref="B31:I31"/>
    <mergeCell ref="B32:I32"/>
    <mergeCell ref="B33:I33"/>
    <mergeCell ref="G37:J37"/>
    <mergeCell ref="B38:I38"/>
    <mergeCell ref="B75:I75"/>
    <mergeCell ref="B76:I76"/>
    <mergeCell ref="B77:I77"/>
    <mergeCell ref="B225:I225"/>
    <mergeCell ref="B82:I82"/>
    <mergeCell ref="B123:I123"/>
    <mergeCell ref="B124:I124"/>
    <mergeCell ref="B125:I125"/>
    <mergeCell ref="G128:J128"/>
    <mergeCell ref="B129:I129"/>
    <mergeCell ref="B171:I171"/>
    <mergeCell ref="B172:I172"/>
    <mergeCell ref="B173:I173"/>
    <mergeCell ref="G177:J177"/>
    <mergeCell ref="B178:I178"/>
    <mergeCell ref="H236:H237"/>
    <mergeCell ref="I236:I237"/>
    <mergeCell ref="J236:K236"/>
    <mergeCell ref="B226:I226"/>
    <mergeCell ref="B227:I227"/>
    <mergeCell ref="G232:K232"/>
    <mergeCell ref="B233:K233"/>
    <mergeCell ref="B236:B237"/>
    <mergeCell ref="C236:C237"/>
    <mergeCell ref="D236:D237"/>
    <mergeCell ref="E236:E237"/>
    <mergeCell ref="F236:F237"/>
    <mergeCell ref="G236:G237"/>
    <mergeCell ref="G266:J266"/>
    <mergeCell ref="B267:I267"/>
    <mergeCell ref="B315:I315"/>
    <mergeCell ref="B316:I316"/>
    <mergeCell ref="B317:I317"/>
  </mergeCells>
  <pageMargins left="0" right="0" top="0" bottom="0" header="0" footer="0"/>
  <pageSetup paperSize="9" scale="6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Додаток 5</vt:lpstr>
      <vt:lpstr>Додаток 6</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2020-11-17T11:10:42Z</dcterms:modified>
</cp:coreProperties>
</file>